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K37" i="9" l="1"/>
  <c r="BK39" i="8" l="1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N29" i="8" s="1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H29" i="8" s="1"/>
  <c r="AI9" i="8"/>
  <c r="AJ9" i="8"/>
  <c r="AK9" i="8"/>
  <c r="AL9" i="8"/>
  <c r="AM9" i="8"/>
  <c r="AN9" i="8"/>
  <c r="AO9" i="8"/>
  <c r="AP9" i="8"/>
  <c r="AP29" i="8" s="1"/>
  <c r="AQ9" i="8"/>
  <c r="AR9" i="8"/>
  <c r="AS9" i="8"/>
  <c r="AT9" i="8"/>
  <c r="AU9" i="8"/>
  <c r="AV9" i="8"/>
  <c r="AW9" i="8"/>
  <c r="AX9" i="8"/>
  <c r="AX29" i="8" s="1"/>
  <c r="AY9" i="8"/>
  <c r="AZ9" i="8"/>
  <c r="BA9" i="8"/>
  <c r="BB9" i="8"/>
  <c r="BC9" i="8"/>
  <c r="BD9" i="8"/>
  <c r="BE9" i="8"/>
  <c r="BF9" i="8"/>
  <c r="BF29" i="8" s="1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Y29" i="8" s="1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BK27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W29" i="8" s="1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H29" i="8"/>
  <c r="R29" i="8"/>
  <c r="AE29" i="8"/>
  <c r="AL29" i="8"/>
  <c r="AT29" i="8"/>
  <c r="BB29" i="8"/>
  <c r="BJ29" i="8"/>
  <c r="BK33" i="8"/>
  <c r="BK34" i="8" s="1"/>
  <c r="C34" i="8"/>
  <c r="D34" i="8"/>
  <c r="E34" i="8"/>
  <c r="E43" i="8" s="1"/>
  <c r="F34" i="8"/>
  <c r="G34" i="8"/>
  <c r="H34" i="8"/>
  <c r="I34" i="8"/>
  <c r="J34" i="8"/>
  <c r="K34" i="8"/>
  <c r="K43" i="8" s="1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6" i="8"/>
  <c r="BK37" i="8"/>
  <c r="BK38" i="8"/>
  <c r="BK40" i="8"/>
  <c r="BK41" i="8"/>
  <c r="C42" i="8"/>
  <c r="D42" i="8"/>
  <c r="E42" i="8"/>
  <c r="F42" i="8"/>
  <c r="F43" i="8" s="1"/>
  <c r="G42" i="8"/>
  <c r="H42" i="8"/>
  <c r="H43" i="8" s="1"/>
  <c r="I42" i="8"/>
  <c r="J42" i="8"/>
  <c r="J43" i="8" s="1"/>
  <c r="K42" i="8"/>
  <c r="L42" i="8"/>
  <c r="L43" i="8" s="1"/>
  <c r="M42" i="8"/>
  <c r="N42" i="8"/>
  <c r="O42" i="8"/>
  <c r="P42" i="8"/>
  <c r="P43" i="8" s="1"/>
  <c r="Q42" i="8"/>
  <c r="R42" i="8"/>
  <c r="R43" i="8" s="1"/>
  <c r="S42" i="8"/>
  <c r="T42" i="8"/>
  <c r="T43" i="8" s="1"/>
  <c r="U42" i="8"/>
  <c r="V42" i="8"/>
  <c r="V43" i="8" s="1"/>
  <c r="W42" i="8"/>
  <c r="X42" i="8"/>
  <c r="X43" i="8" s="1"/>
  <c r="Y42" i="8"/>
  <c r="Z42" i="8"/>
  <c r="Z43" i="8" s="1"/>
  <c r="AA42" i="8"/>
  <c r="AB42" i="8"/>
  <c r="AB43" i="8" s="1"/>
  <c r="AC42" i="8"/>
  <c r="AD42" i="8"/>
  <c r="AD43" i="8" s="1"/>
  <c r="AE42" i="8"/>
  <c r="AF42" i="8"/>
  <c r="AG42" i="8"/>
  <c r="AH42" i="8"/>
  <c r="AH43" i="8" s="1"/>
  <c r="AI42" i="8"/>
  <c r="AJ42" i="8"/>
  <c r="AJ43" i="8" s="1"/>
  <c r="AK42" i="8"/>
  <c r="AL42" i="8"/>
  <c r="AL43" i="8" s="1"/>
  <c r="AM42" i="8"/>
  <c r="AN42" i="8"/>
  <c r="AN43" i="8" s="1"/>
  <c r="AO42" i="8"/>
  <c r="AP42" i="8"/>
  <c r="AP43" i="8" s="1"/>
  <c r="AQ42" i="8"/>
  <c r="AR42" i="8"/>
  <c r="AR43" i="8" s="1"/>
  <c r="AS42" i="8"/>
  <c r="AT42" i="8"/>
  <c r="AT43" i="8" s="1"/>
  <c r="AU42" i="8"/>
  <c r="AV42" i="8"/>
  <c r="AW42" i="8"/>
  <c r="AX42" i="8"/>
  <c r="AX43" i="8" s="1"/>
  <c r="AY42" i="8"/>
  <c r="AZ42" i="8"/>
  <c r="AZ43" i="8" s="1"/>
  <c r="BA42" i="8"/>
  <c r="BB42" i="8"/>
  <c r="BB43" i="8" s="1"/>
  <c r="BC42" i="8"/>
  <c r="BD42" i="8"/>
  <c r="BD43" i="8" s="1"/>
  <c r="BE42" i="8"/>
  <c r="BF42" i="8"/>
  <c r="BF43" i="8" s="1"/>
  <c r="BG42" i="8"/>
  <c r="BH42" i="8"/>
  <c r="BH43" i="8" s="1"/>
  <c r="BI42" i="8"/>
  <c r="BJ42" i="8"/>
  <c r="BJ43" i="8" s="1"/>
  <c r="G43" i="8"/>
  <c r="N43" i="8"/>
  <c r="AF43" i="8"/>
  <c r="AV43" i="8"/>
  <c r="BK47" i="8"/>
  <c r="BK48" i="8" s="1"/>
  <c r="C48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AI48" i="8"/>
  <c r="AJ48" i="8"/>
  <c r="AK48" i="8"/>
  <c r="AL48" i="8"/>
  <c r="AM48" i="8"/>
  <c r="AN48" i="8"/>
  <c r="AO48" i="8"/>
  <c r="AP48" i="8"/>
  <c r="AQ48" i="8"/>
  <c r="AR48" i="8"/>
  <c r="AS48" i="8"/>
  <c r="AT48" i="8"/>
  <c r="AU48" i="8"/>
  <c r="AV48" i="8"/>
  <c r="AW48" i="8"/>
  <c r="AX48" i="8"/>
  <c r="AY48" i="8"/>
  <c r="AZ48" i="8"/>
  <c r="BA48" i="8"/>
  <c r="BB48" i="8"/>
  <c r="BC48" i="8"/>
  <c r="BD48" i="8"/>
  <c r="BE48" i="8"/>
  <c r="BF48" i="8"/>
  <c r="BG48" i="8"/>
  <c r="BH48" i="8"/>
  <c r="BI48" i="8"/>
  <c r="BJ48" i="8"/>
  <c r="BK52" i="8"/>
  <c r="BK53" i="8" s="1"/>
  <c r="C53" i="8"/>
  <c r="C57" i="8" s="1"/>
  <c r="D53" i="8"/>
  <c r="E53" i="8"/>
  <c r="F53" i="8"/>
  <c r="G53" i="8"/>
  <c r="G57" i="8" s="1"/>
  <c r="H53" i="8"/>
  <c r="I53" i="8"/>
  <c r="J53" i="8"/>
  <c r="K53" i="8"/>
  <c r="K57" i="8" s="1"/>
  <c r="L53" i="8"/>
  <c r="M53" i="8"/>
  <c r="M57" i="8" s="1"/>
  <c r="N53" i="8"/>
  <c r="O53" i="8"/>
  <c r="O57" i="8" s="1"/>
  <c r="P53" i="8"/>
  <c r="Q53" i="8"/>
  <c r="Q57" i="8" s="1"/>
  <c r="R53" i="8"/>
  <c r="S53" i="8"/>
  <c r="S57" i="8" s="1"/>
  <c r="T53" i="8"/>
  <c r="U53" i="8"/>
  <c r="U57" i="8" s="1"/>
  <c r="V53" i="8"/>
  <c r="W53" i="8"/>
  <c r="W57" i="8" s="1"/>
  <c r="X53" i="8"/>
  <c r="Y53" i="8"/>
  <c r="Y57" i="8" s="1"/>
  <c r="Z53" i="8"/>
  <c r="AA53" i="8"/>
  <c r="AA57" i="8" s="1"/>
  <c r="AB53" i="8"/>
  <c r="AC53" i="8"/>
  <c r="AC57" i="8" s="1"/>
  <c r="AD53" i="8"/>
  <c r="AE53" i="8"/>
  <c r="AE57" i="8" s="1"/>
  <c r="AF53" i="8"/>
  <c r="AG53" i="8"/>
  <c r="AG57" i="8" s="1"/>
  <c r="AH53" i="8"/>
  <c r="AI53" i="8"/>
  <c r="AI57" i="8" s="1"/>
  <c r="AJ53" i="8"/>
  <c r="AK53" i="8"/>
  <c r="AK57" i="8" s="1"/>
  <c r="AL53" i="8"/>
  <c r="AM53" i="8"/>
  <c r="AM57" i="8" s="1"/>
  <c r="AN53" i="8"/>
  <c r="AO53" i="8"/>
  <c r="AO57" i="8" s="1"/>
  <c r="AP53" i="8"/>
  <c r="AQ53" i="8"/>
  <c r="AQ57" i="8" s="1"/>
  <c r="AR53" i="8"/>
  <c r="AS53" i="8"/>
  <c r="AS57" i="8" s="1"/>
  <c r="AT53" i="8"/>
  <c r="AU53" i="8"/>
  <c r="AU57" i="8" s="1"/>
  <c r="AV53" i="8"/>
  <c r="AW53" i="8"/>
  <c r="AW57" i="8" s="1"/>
  <c r="AX53" i="8"/>
  <c r="AY53" i="8"/>
  <c r="AY57" i="8" s="1"/>
  <c r="AZ53" i="8"/>
  <c r="BA53" i="8"/>
  <c r="BA57" i="8" s="1"/>
  <c r="BB53" i="8"/>
  <c r="BC53" i="8"/>
  <c r="BC57" i="8" s="1"/>
  <c r="BD53" i="8"/>
  <c r="BE53" i="8"/>
  <c r="BE57" i="8" s="1"/>
  <c r="BF53" i="8"/>
  <c r="BG53" i="8"/>
  <c r="BG57" i="8" s="1"/>
  <c r="BH53" i="8"/>
  <c r="BI53" i="8"/>
  <c r="BI57" i="8" s="1"/>
  <c r="BJ53" i="8"/>
  <c r="BK55" i="8"/>
  <c r="BK56" i="8" s="1"/>
  <c r="C56" i="8"/>
  <c r="D56" i="8"/>
  <c r="D57" i="8" s="1"/>
  <c r="E56" i="8"/>
  <c r="F56" i="8"/>
  <c r="F57" i="8" s="1"/>
  <c r="G56" i="8"/>
  <c r="H56" i="8"/>
  <c r="H57" i="8" s="1"/>
  <c r="I56" i="8"/>
  <c r="J56" i="8"/>
  <c r="J57" i="8" s="1"/>
  <c r="K56" i="8"/>
  <c r="L56" i="8"/>
  <c r="M56" i="8"/>
  <c r="N56" i="8"/>
  <c r="O56" i="8"/>
  <c r="P56" i="8"/>
  <c r="P57" i="8" s="1"/>
  <c r="Q56" i="8"/>
  <c r="R56" i="8"/>
  <c r="S56" i="8"/>
  <c r="T56" i="8"/>
  <c r="T57" i="8" s="1"/>
  <c r="U56" i="8"/>
  <c r="V56" i="8"/>
  <c r="W56" i="8"/>
  <c r="X56" i="8"/>
  <c r="X57" i="8" s="1"/>
  <c r="Y56" i="8"/>
  <c r="Z56" i="8"/>
  <c r="AA56" i="8"/>
  <c r="AB56" i="8"/>
  <c r="AB57" i="8" s="1"/>
  <c r="AC56" i="8"/>
  <c r="AD56" i="8"/>
  <c r="AE56" i="8"/>
  <c r="AF56" i="8"/>
  <c r="AF57" i="8" s="1"/>
  <c r="AG56" i="8"/>
  <c r="AH56" i="8"/>
  <c r="AI56" i="8"/>
  <c r="AJ56" i="8"/>
  <c r="AJ57" i="8" s="1"/>
  <c r="AK56" i="8"/>
  <c r="AL56" i="8"/>
  <c r="AM56" i="8"/>
  <c r="AN56" i="8"/>
  <c r="AN57" i="8" s="1"/>
  <c r="AO56" i="8"/>
  <c r="AP56" i="8"/>
  <c r="AQ56" i="8"/>
  <c r="AR56" i="8"/>
  <c r="AR57" i="8" s="1"/>
  <c r="AS56" i="8"/>
  <c r="AT56" i="8"/>
  <c r="AU56" i="8"/>
  <c r="AV56" i="8"/>
  <c r="AV57" i="8" s="1"/>
  <c r="AW56" i="8"/>
  <c r="AX56" i="8"/>
  <c r="AY56" i="8"/>
  <c r="AZ56" i="8"/>
  <c r="AZ57" i="8" s="1"/>
  <c r="BA56" i="8"/>
  <c r="BB56" i="8"/>
  <c r="BC56" i="8"/>
  <c r="BD56" i="8"/>
  <c r="BD57" i="8" s="1"/>
  <c r="BE56" i="8"/>
  <c r="BF56" i="8"/>
  <c r="BG56" i="8"/>
  <c r="BH56" i="8"/>
  <c r="BH57" i="8" s="1"/>
  <c r="BI56" i="8"/>
  <c r="BJ56" i="8"/>
  <c r="E57" i="8"/>
  <c r="I57" i="8"/>
  <c r="N57" i="8"/>
  <c r="R57" i="8"/>
  <c r="V57" i="8"/>
  <c r="Z57" i="8"/>
  <c r="AD57" i="8"/>
  <c r="AH57" i="8"/>
  <c r="AL57" i="8"/>
  <c r="AP57" i="8"/>
  <c r="AT57" i="8"/>
  <c r="AX57" i="8"/>
  <c r="BB57" i="8"/>
  <c r="BF57" i="8"/>
  <c r="BJ57" i="8"/>
  <c r="BK61" i="8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Y62" i="8"/>
  <c r="Z62" i="8"/>
  <c r="AA62" i="8"/>
  <c r="AB62" i="8"/>
  <c r="AC62" i="8"/>
  <c r="AD62" i="8"/>
  <c r="AE62" i="8"/>
  <c r="AF62" i="8"/>
  <c r="AG62" i="8"/>
  <c r="AH62" i="8"/>
  <c r="AI62" i="8"/>
  <c r="AJ62" i="8"/>
  <c r="AK62" i="8"/>
  <c r="AL62" i="8"/>
  <c r="AM62" i="8"/>
  <c r="AN62" i="8"/>
  <c r="AO62" i="8"/>
  <c r="AP62" i="8"/>
  <c r="AQ62" i="8"/>
  <c r="AR62" i="8"/>
  <c r="AS62" i="8"/>
  <c r="AT62" i="8"/>
  <c r="AU62" i="8"/>
  <c r="AV62" i="8"/>
  <c r="AW62" i="8"/>
  <c r="AX62" i="8"/>
  <c r="AY62" i="8"/>
  <c r="AZ62" i="8"/>
  <c r="BA62" i="8"/>
  <c r="BB62" i="8"/>
  <c r="BC62" i="8"/>
  <c r="BD62" i="8"/>
  <c r="BE62" i="8"/>
  <c r="BF62" i="8"/>
  <c r="BG62" i="8"/>
  <c r="BH62" i="8"/>
  <c r="BI62" i="8"/>
  <c r="BJ62" i="8"/>
  <c r="BK62" i="8"/>
  <c r="BK67" i="8"/>
  <c r="BK68" i="8" s="1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T68" i="8"/>
  <c r="U68" i="8"/>
  <c r="V68" i="8"/>
  <c r="W68" i="8"/>
  <c r="X68" i="8"/>
  <c r="Y68" i="8"/>
  <c r="Z68" i="8"/>
  <c r="AA68" i="8"/>
  <c r="AB68" i="8"/>
  <c r="AC68" i="8"/>
  <c r="AD68" i="8"/>
  <c r="AE68" i="8"/>
  <c r="AF68" i="8"/>
  <c r="AG68" i="8"/>
  <c r="AH68" i="8"/>
  <c r="AI68" i="8"/>
  <c r="AJ68" i="8"/>
  <c r="AK68" i="8"/>
  <c r="AL68" i="8"/>
  <c r="AM68" i="8"/>
  <c r="AN68" i="8"/>
  <c r="AO68" i="8"/>
  <c r="AP68" i="8"/>
  <c r="AQ68" i="8"/>
  <c r="AR68" i="8"/>
  <c r="AS68" i="8"/>
  <c r="AT68" i="8"/>
  <c r="AU68" i="8"/>
  <c r="AV68" i="8"/>
  <c r="AW68" i="8"/>
  <c r="AX68" i="8"/>
  <c r="AY68" i="8"/>
  <c r="AZ68" i="8"/>
  <c r="BA68" i="8"/>
  <c r="BB68" i="8"/>
  <c r="BC68" i="8"/>
  <c r="BD68" i="8"/>
  <c r="BE68" i="8"/>
  <c r="BF68" i="8"/>
  <c r="BG68" i="8"/>
  <c r="BH68" i="8"/>
  <c r="BI68" i="8"/>
  <c r="BJ68" i="8"/>
  <c r="G42" i="9"/>
  <c r="E42" i="9"/>
  <c r="K5" i="9"/>
  <c r="L42" i="9"/>
  <c r="F42" i="9"/>
  <c r="D42" i="9"/>
  <c r="J42" i="9"/>
  <c r="I42" i="9"/>
  <c r="H42" i="9"/>
  <c r="K41" i="9"/>
  <c r="K40" i="9"/>
  <c r="K39" i="9"/>
  <c r="K38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AA29" i="8" l="1"/>
  <c r="AF29" i="8"/>
  <c r="AF64" i="8" s="1"/>
  <c r="AD29" i="8"/>
  <c r="AB29" i="8"/>
  <c r="AB64" i="8" s="1"/>
  <c r="J29" i="8"/>
  <c r="D29" i="8"/>
  <c r="BI43" i="8"/>
  <c r="BG43" i="8"/>
  <c r="BE43" i="8"/>
  <c r="BC43" i="8"/>
  <c r="BA43" i="8"/>
  <c r="AY43" i="8"/>
  <c r="AW43" i="8"/>
  <c r="AU43" i="8"/>
  <c r="AS43" i="8"/>
  <c r="AQ43" i="8"/>
  <c r="AO43" i="8"/>
  <c r="AM43" i="8"/>
  <c r="AM64" i="8" s="1"/>
  <c r="AK43" i="8"/>
  <c r="AI43" i="8"/>
  <c r="AG43" i="8"/>
  <c r="AE43" i="8"/>
  <c r="AC43" i="8"/>
  <c r="AA43" i="8"/>
  <c r="AA64" i="8" s="1"/>
  <c r="Y43" i="8"/>
  <c r="W43" i="8"/>
  <c r="U43" i="8"/>
  <c r="Q43" i="8"/>
  <c r="O43" i="8"/>
  <c r="M43" i="8"/>
  <c r="I43" i="8"/>
  <c r="C43" i="8"/>
  <c r="C64" i="8" s="1"/>
  <c r="BH29" i="8"/>
  <c r="BD29" i="8"/>
  <c r="AZ29" i="8"/>
  <c r="AV29" i="8"/>
  <c r="AR29" i="8"/>
  <c r="AN29" i="8"/>
  <c r="AN64" i="8" s="1"/>
  <c r="AJ29" i="8"/>
  <c r="Z29" i="8"/>
  <c r="Z64" i="8" s="1"/>
  <c r="X29" i="8"/>
  <c r="T29" i="8"/>
  <c r="T64" i="8" s="1"/>
  <c r="P29" i="8"/>
  <c r="L29" i="8"/>
  <c r="L64" i="8" s="1"/>
  <c r="F29" i="8"/>
  <c r="AV64" i="8"/>
  <c r="W64" i="8"/>
  <c r="L57" i="8"/>
  <c r="BK57" i="8"/>
  <c r="BI29" i="8"/>
  <c r="BI64" i="8" s="1"/>
  <c r="BG29" i="8"/>
  <c r="BE29" i="8"/>
  <c r="BE64" i="8" s="1"/>
  <c r="BC29" i="8"/>
  <c r="BC64" i="8" s="1"/>
  <c r="BA29" i="8"/>
  <c r="BA64" i="8" s="1"/>
  <c r="AY29" i="8"/>
  <c r="AW29" i="8"/>
  <c r="AW64" i="8" s="1"/>
  <c r="AU29" i="8"/>
  <c r="AU64" i="8" s="1"/>
  <c r="AZ64" i="8"/>
  <c r="AP64" i="8"/>
  <c r="BH64" i="8"/>
  <c r="BD64" i="8"/>
  <c r="AJ64" i="8"/>
  <c r="AE64" i="8"/>
  <c r="P64" i="8"/>
  <c r="F64" i="8"/>
  <c r="BJ64" i="8"/>
  <c r="BF64" i="8"/>
  <c r="BB64" i="8"/>
  <c r="AX64" i="8"/>
  <c r="AT64" i="8"/>
  <c r="AH64" i="8"/>
  <c r="Y64" i="8"/>
  <c r="N64" i="8"/>
  <c r="BG64" i="8"/>
  <c r="AY64" i="8"/>
  <c r="AS29" i="8"/>
  <c r="AS64" i="8" s="1"/>
  <c r="AQ29" i="8"/>
  <c r="AO29" i="8"/>
  <c r="AO64" i="8" s="1"/>
  <c r="AM29" i="8"/>
  <c r="AK29" i="8"/>
  <c r="AK64" i="8" s="1"/>
  <c r="AI29" i="8"/>
  <c r="AG29" i="8"/>
  <c r="AG64" i="8" s="1"/>
  <c r="AC29" i="8"/>
  <c r="AC64" i="8" s="1"/>
  <c r="U29" i="8"/>
  <c r="U64" i="8" s="1"/>
  <c r="S29" i="8"/>
  <c r="Q29" i="8"/>
  <c r="Q64" i="8" s="1"/>
  <c r="O29" i="8"/>
  <c r="O64" i="8" s="1"/>
  <c r="M29" i="8"/>
  <c r="M64" i="8" s="1"/>
  <c r="K29" i="8"/>
  <c r="G29" i="8"/>
  <c r="E29" i="8"/>
  <c r="C29" i="8"/>
  <c r="K42" i="9"/>
  <c r="AL64" i="8"/>
  <c r="S43" i="8"/>
  <c r="S64" i="8" s="1"/>
  <c r="BK42" i="8"/>
  <c r="BK43" i="8" s="1"/>
  <c r="D43" i="8"/>
  <c r="AR64" i="8"/>
  <c r="AD64" i="8"/>
  <c r="X64" i="8"/>
  <c r="R64" i="8"/>
  <c r="H64" i="8"/>
  <c r="J64" i="8"/>
  <c r="V29" i="8"/>
  <c r="V64" i="8" s="1"/>
  <c r="BK28" i="8"/>
  <c r="BK15" i="8"/>
  <c r="I29" i="8"/>
  <c r="I64" i="8" s="1"/>
  <c r="K64" i="8"/>
  <c r="G64" i="8"/>
  <c r="E64" i="8"/>
  <c r="D64" i="8" l="1"/>
  <c r="AI64" i="8"/>
  <c r="AQ64" i="8"/>
  <c r="BK29" i="8"/>
  <c r="BK64" i="8" s="1"/>
</calcChain>
</file>

<file path=xl/sharedStrings.xml><?xml version="1.0" encoding="utf-8"?>
<sst xmlns="http://schemas.openxmlformats.org/spreadsheetml/2006/main" count="162" uniqueCount="126">
  <si>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</si>
  <si>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</si>
  <si>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</si>
  <si>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</si>
  <si>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</si>
  <si>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</si>
  <si>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</si>
  <si>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</si>
  <si>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</si>
  <si>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</si>
  <si>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</si>
  <si>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</si>
  <si>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</si>
  <si>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</si>
  <si>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</si>
  <si>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</si>
  <si>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</si>
  <si>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</si>
  <si>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</si>
  <si>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</si>
  <si>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</si>
  <si>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</si>
  <si>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</si>
  <si>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</si>
  <si>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</si>
  <si>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</si>
  <si>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</si>
  <si>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</si>
  <si>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</si>
  <si>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</si>
  <si>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</si>
  <si>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</si>
  <si>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</si>
  <si>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</si>
  <si>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</si>
  <si>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</si>
  <si>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</si>
  <si>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</si>
  <si>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</si>
  <si>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</si>
  <si>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</si>
  <si>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</si>
  <si>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</si>
  <si>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</si>
  <si>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</si>
  <si>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</si>
  <si>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</si>
  <si>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</si>
  <si>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</si>
  <si>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</si>
  <si>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</si>
  <si>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</si>
  <si>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</si>
  <si>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</si>
  <si>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</si>
  <si>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</si>
  <si>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</si>
  <si>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</si>
  <si>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</si>
  <si>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</si>
  <si>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</si>
  <si>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</si>
  <si>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</si>
  <si>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</si>
  <si>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</si>
  <si>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</si>
  <si>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</si>
  <si>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</si>
  <si>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</si>
  <si>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</si>
  <si>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</si>
  <si>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</si>
  <si>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</si>
  <si>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</si>
  <si>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</si>
  <si>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</si>
  <si>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</si>
  <si>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</si>
  <si>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</si>
  <si>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</si>
  <si>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</si>
  <si>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</si>
  <si>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</si>
  <si>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</si>
  <si>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</si>
  <si>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</si>
  <si>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</si>
  <si>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</si>
  <si>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</si>
  <si>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</si>
  <si>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</si>
  <si>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</si>
  <si>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</si>
  <si>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</si>
  <si>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</si>
  <si>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</si>
  <si>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</si>
  <si>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</si>
  <si>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</si>
  <si>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</si>
  <si>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</si>
  <si>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</si>
  <si>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</si>
  <si>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</si>
  <si>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</si>
  <si>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</si>
  <si>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</si>
  <si>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</si>
  <si>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</si>
  <si>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</si>
  <si>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</si>
  <si>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</si>
  <si>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</si>
  <si>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</si>
  <si>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</si>
  <si>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</si>
  <si>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</si>
  <si>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</si>
  <si>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</si>
  <si>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</si>
  <si>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</si>
  <si>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MIDCAP Fund</t>
  </si>
  <si>
    <t>IDBI Small Cap Fund</t>
  </si>
  <si>
    <t>IDBI Prudence Fund</t>
  </si>
  <si>
    <t>IDBI Mutual Fund: Net Average Assets Under Management (AAUM) as on 31st July, 2017(All figures in Rs. Crore)</t>
  </si>
  <si>
    <t>Table showing State wise /Union Territory wise contribution to AAUM of category of schemes as on 31st July,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</si>
</sst>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83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9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16384" width="9.140625" style="3"/>
  </cols>
  <sheetData>
    <row r="1" spans="1:107" s="1" customFormat="1" ht="19.5" customHeight="1" thickBot="1" x14ac:dyDescent="0.35">
      <c r="A1" s="75" t="s">
        <v>79</v>
      </c>
      <c r="B1" s="52" t="s">
        <v>32</v>
      </c>
      <c r="C1" s="66" t="s">
        <v>124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8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 x14ac:dyDescent="0.4">
      <c r="A2" s="76"/>
      <c r="B2" s="53"/>
      <c r="C2" s="54" t="s">
        <v>31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54" t="s">
        <v>27</v>
      </c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6"/>
      <c r="AQ2" s="54" t="s">
        <v>28</v>
      </c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6"/>
      <c r="BK2" s="69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 x14ac:dyDescent="0.4">
      <c r="A3" s="76"/>
      <c r="B3" s="53"/>
      <c r="C3" s="60" t="s">
        <v>12</v>
      </c>
      <c r="D3" s="61"/>
      <c r="E3" s="61"/>
      <c r="F3" s="61"/>
      <c r="G3" s="61"/>
      <c r="H3" s="61"/>
      <c r="I3" s="61"/>
      <c r="J3" s="61"/>
      <c r="K3" s="61"/>
      <c r="L3" s="62"/>
      <c r="M3" s="60" t="s">
        <v>13</v>
      </c>
      <c r="N3" s="61"/>
      <c r="O3" s="61"/>
      <c r="P3" s="61"/>
      <c r="Q3" s="61"/>
      <c r="R3" s="61"/>
      <c r="S3" s="61"/>
      <c r="T3" s="61"/>
      <c r="U3" s="61"/>
      <c r="V3" s="62"/>
      <c r="W3" s="60" t="s">
        <v>12</v>
      </c>
      <c r="X3" s="61"/>
      <c r="Y3" s="61"/>
      <c r="Z3" s="61"/>
      <c r="AA3" s="61"/>
      <c r="AB3" s="61"/>
      <c r="AC3" s="61"/>
      <c r="AD3" s="61"/>
      <c r="AE3" s="61"/>
      <c r="AF3" s="62"/>
      <c r="AG3" s="60" t="s">
        <v>13</v>
      </c>
      <c r="AH3" s="61"/>
      <c r="AI3" s="61"/>
      <c r="AJ3" s="61"/>
      <c r="AK3" s="61"/>
      <c r="AL3" s="61"/>
      <c r="AM3" s="61"/>
      <c r="AN3" s="61"/>
      <c r="AO3" s="61"/>
      <c r="AP3" s="62"/>
      <c r="AQ3" s="60" t="s">
        <v>12</v>
      </c>
      <c r="AR3" s="61"/>
      <c r="AS3" s="61"/>
      <c r="AT3" s="61"/>
      <c r="AU3" s="61"/>
      <c r="AV3" s="61"/>
      <c r="AW3" s="61"/>
      <c r="AX3" s="61"/>
      <c r="AY3" s="61"/>
      <c r="AZ3" s="62"/>
      <c r="BA3" s="60" t="s">
        <v>13</v>
      </c>
      <c r="BB3" s="61"/>
      <c r="BC3" s="61"/>
      <c r="BD3" s="61"/>
      <c r="BE3" s="61"/>
      <c r="BF3" s="61"/>
      <c r="BG3" s="61"/>
      <c r="BH3" s="61"/>
      <c r="BI3" s="61"/>
      <c r="BJ3" s="62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 x14ac:dyDescent="0.35">
      <c r="A4" s="76"/>
      <c r="B4" s="53"/>
      <c r="C4" s="57" t="s">
        <v>38</v>
      </c>
      <c r="D4" s="58"/>
      <c r="E4" s="58"/>
      <c r="F4" s="58"/>
      <c r="G4" s="59"/>
      <c r="H4" s="57" t="s">
        <v>39</v>
      </c>
      <c r="I4" s="58"/>
      <c r="J4" s="58"/>
      <c r="K4" s="58"/>
      <c r="L4" s="59"/>
      <c r="M4" s="57" t="s">
        <v>38</v>
      </c>
      <c r="N4" s="58"/>
      <c r="O4" s="58"/>
      <c r="P4" s="58"/>
      <c r="Q4" s="59"/>
      <c r="R4" s="57" t="s">
        <v>39</v>
      </c>
      <c r="S4" s="58"/>
      <c r="T4" s="58"/>
      <c r="U4" s="58"/>
      <c r="V4" s="59"/>
      <c r="W4" s="57" t="s">
        <v>38</v>
      </c>
      <c r="X4" s="58"/>
      <c r="Y4" s="58"/>
      <c r="Z4" s="58"/>
      <c r="AA4" s="59"/>
      <c r="AB4" s="57" t="s">
        <v>39</v>
      </c>
      <c r="AC4" s="58"/>
      <c r="AD4" s="58"/>
      <c r="AE4" s="58"/>
      <c r="AF4" s="59"/>
      <c r="AG4" s="57" t="s">
        <v>38</v>
      </c>
      <c r="AH4" s="58"/>
      <c r="AI4" s="58"/>
      <c r="AJ4" s="58"/>
      <c r="AK4" s="59"/>
      <c r="AL4" s="57" t="s">
        <v>39</v>
      </c>
      <c r="AM4" s="58"/>
      <c r="AN4" s="58"/>
      <c r="AO4" s="58"/>
      <c r="AP4" s="59"/>
      <c r="AQ4" s="57" t="s">
        <v>38</v>
      </c>
      <c r="AR4" s="58"/>
      <c r="AS4" s="58"/>
      <c r="AT4" s="58"/>
      <c r="AU4" s="59"/>
      <c r="AV4" s="57" t="s">
        <v>39</v>
      </c>
      <c r="AW4" s="58"/>
      <c r="AX4" s="58"/>
      <c r="AY4" s="58"/>
      <c r="AZ4" s="59"/>
      <c r="BA4" s="57" t="s">
        <v>38</v>
      </c>
      <c r="BB4" s="58"/>
      <c r="BC4" s="58"/>
      <c r="BD4" s="58"/>
      <c r="BE4" s="59"/>
      <c r="BF4" s="57" t="s">
        <v>39</v>
      </c>
      <c r="BG4" s="58"/>
      <c r="BH4" s="58"/>
      <c r="BI4" s="58"/>
      <c r="BJ4" s="59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 x14ac:dyDescent="0.3">
      <c r="A5" s="76"/>
      <c r="B5" s="53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 x14ac:dyDescent="0.2">
      <c r="A6" s="17" t="s">
        <v>0</v>
      </c>
      <c r="B6" s="24" t="s">
        <v>6</v>
      </c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5"/>
    </row>
    <row r="7" spans="1:107" x14ac:dyDescent="0.2">
      <c r="A7" s="17" t="s">
        <v>80</v>
      </c>
      <c r="B7" s="24" t="s">
        <v>14</v>
      </c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5"/>
    </row>
    <row r="8" spans="1:107" x14ac:dyDescent="0.2">
      <c r="A8" s="17"/>
      <c r="B8" s="34" t="s">
        <v>105</v>
      </c>
      <c r="C8" s="40">
        <v>0</v>
      </c>
      <c r="D8" s="40">
        <v>92.534804453064126</v>
      </c>
      <c r="E8" s="40">
        <v>289.4251408833548</v>
      </c>
      <c r="F8" s="40">
        <v>0</v>
      </c>
      <c r="G8" s="40">
        <v>0</v>
      </c>
      <c r="H8" s="40">
        <v>3.1810895544100002</v>
      </c>
      <c r="I8" s="40">
        <v>2711.6264958475449</v>
      </c>
      <c r="J8" s="40">
        <v>542.63383366193375</v>
      </c>
      <c r="K8" s="40">
        <v>0</v>
      </c>
      <c r="L8" s="40">
        <v>24.374392221736603</v>
      </c>
      <c r="M8" s="40">
        <v>0</v>
      </c>
      <c r="N8" s="40">
        <v>9.2852951126129</v>
      </c>
      <c r="O8" s="40">
        <v>0</v>
      </c>
      <c r="P8" s="40">
        <v>0</v>
      </c>
      <c r="Q8" s="40">
        <v>0</v>
      </c>
      <c r="R8" s="40">
        <v>2.3534777726315999</v>
      </c>
      <c r="S8" s="40">
        <v>192.63608994674109</v>
      </c>
      <c r="T8" s="40">
        <v>199.42006381206258</v>
      </c>
      <c r="U8" s="40">
        <v>0</v>
      </c>
      <c r="V8" s="40">
        <v>7.9023068645135996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2.6391188294097012</v>
      </c>
      <c r="AC8" s="40">
        <v>76.633645133008301</v>
      </c>
      <c r="AD8" s="40">
        <v>12.829665011741302</v>
      </c>
      <c r="AE8" s="40">
        <v>0</v>
      </c>
      <c r="AF8" s="40">
        <v>78.948829449018731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4.471733478626799</v>
      </c>
      <c r="AM8" s="40">
        <v>27.008561561739391</v>
      </c>
      <c r="AN8" s="40">
        <v>236.04136403328687</v>
      </c>
      <c r="AO8" s="40">
        <v>0</v>
      </c>
      <c r="AP8" s="40">
        <v>39.855861203988077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5.3770633269103021</v>
      </c>
      <c r="AW8" s="40">
        <v>347.61996624101897</v>
      </c>
      <c r="AX8" s="40">
        <v>4.5696501395160007</v>
      </c>
      <c r="AY8" s="40">
        <v>0</v>
      </c>
      <c r="AZ8" s="40">
        <v>54.816388784413562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1.5783469530198992</v>
      </c>
      <c r="BG8" s="40">
        <v>27.319978655451404</v>
      </c>
      <c r="BH8" s="40">
        <v>14.687858279451003</v>
      </c>
      <c r="BI8" s="40">
        <v>0</v>
      </c>
      <c r="BJ8" s="40">
        <v>3.1618187348048004</v>
      </c>
      <c r="BK8" s="41">
        <f>SUM(C8:BJ8)</f>
        <v>5012.9328399460101</v>
      </c>
    </row>
    <row r="9" spans="1:107" x14ac:dyDescent="0.2">
      <c r="A9" s="17"/>
      <c r="B9" s="26" t="s">
        <v>89</v>
      </c>
      <c r="C9" s="38">
        <f t="shared" ref="C9:BJ9" si="0">SUM(C8)</f>
        <v>0</v>
      </c>
      <c r="D9" s="38">
        <f t="shared" si="0"/>
        <v>92.534804453064126</v>
      </c>
      <c r="E9" s="38">
        <f t="shared" si="0"/>
        <v>289.4251408833548</v>
      </c>
      <c r="F9" s="38">
        <f t="shared" si="0"/>
        <v>0</v>
      </c>
      <c r="G9" s="38">
        <f t="shared" si="0"/>
        <v>0</v>
      </c>
      <c r="H9" s="38">
        <f t="shared" si="0"/>
        <v>3.1810895544100002</v>
      </c>
      <c r="I9" s="38">
        <f t="shared" si="0"/>
        <v>2711.6264958475449</v>
      </c>
      <c r="J9" s="38">
        <f t="shared" si="0"/>
        <v>542.63383366193375</v>
      </c>
      <c r="K9" s="38">
        <f t="shared" si="0"/>
        <v>0</v>
      </c>
      <c r="L9" s="38">
        <f t="shared" si="0"/>
        <v>24.374392221736603</v>
      </c>
      <c r="M9" s="38">
        <f t="shared" si="0"/>
        <v>0</v>
      </c>
      <c r="N9" s="38">
        <f t="shared" si="0"/>
        <v>9.2852951126129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2.3534777726315999</v>
      </c>
      <c r="S9" s="38">
        <f t="shared" si="0"/>
        <v>192.63608994674109</v>
      </c>
      <c r="T9" s="38">
        <f t="shared" si="0"/>
        <v>199.42006381206258</v>
      </c>
      <c r="U9" s="38">
        <f t="shared" si="0"/>
        <v>0</v>
      </c>
      <c r="V9" s="38">
        <f t="shared" si="0"/>
        <v>7.9023068645135996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2.6391188294097012</v>
      </c>
      <c r="AC9" s="38">
        <f t="shared" si="0"/>
        <v>76.633645133008301</v>
      </c>
      <c r="AD9" s="38">
        <f t="shared" si="0"/>
        <v>12.829665011741302</v>
      </c>
      <c r="AE9" s="38">
        <f t="shared" si="0"/>
        <v>0</v>
      </c>
      <c r="AF9" s="38">
        <f t="shared" si="0"/>
        <v>78.948829449018731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4.471733478626799</v>
      </c>
      <c r="AM9" s="38">
        <f t="shared" si="0"/>
        <v>27.008561561739391</v>
      </c>
      <c r="AN9" s="38">
        <f t="shared" si="0"/>
        <v>236.04136403328687</v>
      </c>
      <c r="AO9" s="38">
        <f t="shared" si="0"/>
        <v>0</v>
      </c>
      <c r="AP9" s="38">
        <f t="shared" si="0"/>
        <v>39.855861203988077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5.3770633269103021</v>
      </c>
      <c r="AW9" s="38">
        <f>(SUM(AW8))</f>
        <v>347.61996624101897</v>
      </c>
      <c r="AX9" s="38">
        <f t="shared" si="0"/>
        <v>4.5696501395160007</v>
      </c>
      <c r="AY9" s="38">
        <f t="shared" si="0"/>
        <v>0</v>
      </c>
      <c r="AZ9" s="38">
        <f t="shared" si="0"/>
        <v>54.816388784413562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1.5783469530198992</v>
      </c>
      <c r="BG9" s="38">
        <f t="shared" si="0"/>
        <v>27.319978655451404</v>
      </c>
      <c r="BH9" s="38">
        <f t="shared" si="0"/>
        <v>14.687858279451003</v>
      </c>
      <c r="BI9" s="38">
        <f t="shared" si="0"/>
        <v>0</v>
      </c>
      <c r="BJ9" s="38">
        <f t="shared" si="0"/>
        <v>3.1618187348048004</v>
      </c>
      <c r="BK9" s="36">
        <f>SUM(BK8)</f>
        <v>5012.9328399460101</v>
      </c>
    </row>
    <row r="10" spans="1:107" x14ac:dyDescent="0.2">
      <c r="A10" s="17" t="s">
        <v>81</v>
      </c>
      <c r="B10" s="25" t="s">
        <v>3</v>
      </c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5"/>
    </row>
    <row r="11" spans="1:107" x14ac:dyDescent="0.2">
      <c r="A11" s="17"/>
      <c r="B11" s="34" t="s">
        <v>106</v>
      </c>
      <c r="C11" s="40">
        <v>0</v>
      </c>
      <c r="D11" s="40">
        <v>5.6764756186128</v>
      </c>
      <c r="E11" s="40">
        <v>0</v>
      </c>
      <c r="F11" s="40">
        <v>0</v>
      </c>
      <c r="G11" s="40">
        <v>0</v>
      </c>
      <c r="H11" s="40">
        <v>0.16581452161180002</v>
      </c>
      <c r="I11" s="40">
        <v>2.9075884841290001</v>
      </c>
      <c r="J11" s="40">
        <v>8.7748314728709005</v>
      </c>
      <c r="K11" s="40">
        <v>0</v>
      </c>
      <c r="L11" s="40">
        <v>1.70468681935E-2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0.17293375335389999</v>
      </c>
      <c r="S11" s="40">
        <v>2.5217755741899998E-2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0.80020383357570013</v>
      </c>
      <c r="AC11" s="40">
        <v>0.18603256570950003</v>
      </c>
      <c r="AD11" s="40">
        <v>0.88156357003219998</v>
      </c>
      <c r="AE11" s="40">
        <v>0</v>
      </c>
      <c r="AF11" s="40">
        <v>0.62875790277380006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0.83350690641140035</v>
      </c>
      <c r="AM11" s="40">
        <v>7.9130514999899995E-2</v>
      </c>
      <c r="AN11" s="40">
        <v>3.4986057246449001</v>
      </c>
      <c r="AO11" s="40">
        <v>0</v>
      </c>
      <c r="AP11" s="40">
        <v>0.70106613577379995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0.76738024577059993</v>
      </c>
      <c r="AW11" s="40">
        <v>5.6580737578060996</v>
      </c>
      <c r="AX11" s="40">
        <v>0</v>
      </c>
      <c r="AY11" s="40">
        <v>0</v>
      </c>
      <c r="AZ11" s="40">
        <v>0.99227517641879992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0.16093773674010001</v>
      </c>
      <c r="BG11" s="40">
        <v>1.357923771903</v>
      </c>
      <c r="BH11" s="40">
        <v>6.4585253064500012E-2</v>
      </c>
      <c r="BI11" s="40">
        <v>0</v>
      </c>
      <c r="BJ11" s="40">
        <v>0</v>
      </c>
      <c r="BK11" s="41">
        <f>SUM(C11:BJ11)</f>
        <v>34.349951570138103</v>
      </c>
      <c r="BL11" s="42"/>
      <c r="BO11" s="42"/>
    </row>
    <row r="12" spans="1:107" x14ac:dyDescent="0.2">
      <c r="A12" s="17"/>
      <c r="B12" s="26" t="s">
        <v>90</v>
      </c>
      <c r="C12" s="38">
        <f t="shared" ref="C12:BJ12" si="1">SUM(C11)</f>
        <v>0</v>
      </c>
      <c r="D12" s="38">
        <f t="shared" si="1"/>
        <v>5.6764756186128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0.16581452161180002</v>
      </c>
      <c r="I12" s="38">
        <f t="shared" si="1"/>
        <v>2.9075884841290001</v>
      </c>
      <c r="J12" s="38">
        <f t="shared" si="1"/>
        <v>8.7748314728709005</v>
      </c>
      <c r="K12" s="38">
        <f t="shared" si="1"/>
        <v>0</v>
      </c>
      <c r="L12" s="38">
        <f t="shared" si="1"/>
        <v>1.70468681935E-2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0.17293375335389999</v>
      </c>
      <c r="S12" s="38">
        <f t="shared" si="1"/>
        <v>2.5217755741899998E-2</v>
      </c>
      <c r="T12" s="38">
        <f t="shared" si="1"/>
        <v>0</v>
      </c>
      <c r="U12" s="38">
        <f t="shared" si="1"/>
        <v>0</v>
      </c>
      <c r="V12" s="38">
        <f t="shared" si="1"/>
        <v>0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0.80020383357570013</v>
      </c>
      <c r="AC12" s="38">
        <f t="shared" si="1"/>
        <v>0.18603256570950003</v>
      </c>
      <c r="AD12" s="38">
        <f t="shared" si="1"/>
        <v>0.88156357003219998</v>
      </c>
      <c r="AE12" s="38">
        <f t="shared" si="1"/>
        <v>0</v>
      </c>
      <c r="AF12" s="38">
        <f t="shared" si="1"/>
        <v>0.62875790277380006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0.83350690641140035</v>
      </c>
      <c r="AM12" s="38">
        <f t="shared" si="1"/>
        <v>7.9130514999899995E-2</v>
      </c>
      <c r="AN12" s="38">
        <f t="shared" si="1"/>
        <v>3.4986057246449001</v>
      </c>
      <c r="AO12" s="38">
        <f t="shared" si="1"/>
        <v>0</v>
      </c>
      <c r="AP12" s="38">
        <f t="shared" si="1"/>
        <v>0.70106613577379995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0.76738024577059993</v>
      </c>
      <c r="AW12" s="38">
        <f>(SUM(AW11))</f>
        <v>5.6580737578060996</v>
      </c>
      <c r="AX12" s="38">
        <f t="shared" si="1"/>
        <v>0</v>
      </c>
      <c r="AY12" s="38">
        <f t="shared" si="1"/>
        <v>0</v>
      </c>
      <c r="AZ12" s="38">
        <f t="shared" si="1"/>
        <v>0.99227517641879992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0.16093773674010001</v>
      </c>
      <c r="BG12" s="38">
        <f t="shared" si="1"/>
        <v>1.357923771903</v>
      </c>
      <c r="BH12" s="38">
        <f t="shared" si="1"/>
        <v>6.4585253064500012E-2</v>
      </c>
      <c r="BI12" s="38">
        <f t="shared" si="1"/>
        <v>0</v>
      </c>
      <c r="BJ12" s="38">
        <f t="shared" si="1"/>
        <v>0</v>
      </c>
      <c r="BK12" s="39">
        <f>SUM(BK11)</f>
        <v>34.349951570138103</v>
      </c>
    </row>
    <row r="13" spans="1:107" x14ac:dyDescent="0.2">
      <c r="A13" s="17" t="s">
        <v>82</v>
      </c>
      <c r="B13" s="25" t="s">
        <v>10</v>
      </c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5"/>
    </row>
    <row r="14" spans="1:107" x14ac:dyDescent="0.2">
      <c r="A14" s="17"/>
      <c r="B14" s="26" t="s">
        <v>40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 x14ac:dyDescent="0.2">
      <c r="A15" s="17"/>
      <c r="B15" s="26" t="s">
        <v>97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 x14ac:dyDescent="0.2">
      <c r="A16" s="17" t="s">
        <v>83</v>
      </c>
      <c r="B16" s="25" t="s">
        <v>15</v>
      </c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5"/>
    </row>
    <row r="17" spans="1:67" x14ac:dyDescent="0.2">
      <c r="A17" s="17"/>
      <c r="B17" s="26" t="s">
        <v>40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 x14ac:dyDescent="0.2">
      <c r="A18" s="17"/>
      <c r="B18" s="26" t="s">
        <v>96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 x14ac:dyDescent="0.2">
      <c r="A19" s="17" t="s">
        <v>85</v>
      </c>
      <c r="B19" s="33" t="s">
        <v>101</v>
      </c>
      <c r="C19" s="63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5"/>
    </row>
    <row r="20" spans="1:67" x14ac:dyDescent="0.2">
      <c r="A20" s="17"/>
      <c r="B20" s="26" t="s">
        <v>40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 x14ac:dyDescent="0.2">
      <c r="A21" s="17"/>
      <c r="B21" s="26" t="s">
        <v>95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 x14ac:dyDescent="0.2">
      <c r="A22" s="17" t="s">
        <v>86</v>
      </c>
      <c r="B22" s="25" t="s">
        <v>16</v>
      </c>
      <c r="C22" s="63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5"/>
    </row>
    <row r="23" spans="1:67" x14ac:dyDescent="0.2">
      <c r="A23" s="17"/>
      <c r="B23" s="34" t="s">
        <v>107</v>
      </c>
      <c r="C23" s="40">
        <v>0</v>
      </c>
      <c r="D23" s="40">
        <v>0.62425207961290008</v>
      </c>
      <c r="E23" s="40">
        <v>0</v>
      </c>
      <c r="F23" s="40">
        <v>0</v>
      </c>
      <c r="G23" s="40">
        <v>0</v>
      </c>
      <c r="H23" s="40">
        <v>0.34200276909490013</v>
      </c>
      <c r="I23" s="40">
        <v>0</v>
      </c>
      <c r="J23" s="40">
        <v>0</v>
      </c>
      <c r="K23" s="40">
        <v>0</v>
      </c>
      <c r="L23" s="40">
        <v>0.68482904425760005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0.53004807273880006</v>
      </c>
      <c r="S23" s="40">
        <v>1.0168277831933998</v>
      </c>
      <c r="T23" s="40">
        <v>1.0581128712257999</v>
      </c>
      <c r="U23" s="40">
        <v>0</v>
      </c>
      <c r="V23" s="40">
        <v>0.69005125748329998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3.9689917227959008</v>
      </c>
      <c r="AC23" s="40">
        <v>0.6896152745480999</v>
      </c>
      <c r="AD23" s="40">
        <v>1.5398397020643</v>
      </c>
      <c r="AE23" s="40">
        <v>0</v>
      </c>
      <c r="AF23" s="40">
        <v>16.296142034640496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9.0951303418346914</v>
      </c>
      <c r="AM23" s="40">
        <v>1.0497720335481999</v>
      </c>
      <c r="AN23" s="40">
        <v>0</v>
      </c>
      <c r="AO23" s="40">
        <v>0</v>
      </c>
      <c r="AP23" s="40">
        <v>14.818595124606302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9.8592345594608002</v>
      </c>
      <c r="AW23" s="40">
        <v>31.980952587643607</v>
      </c>
      <c r="AX23" s="40">
        <v>4.0526212708387002</v>
      </c>
      <c r="AY23" s="40">
        <v>0</v>
      </c>
      <c r="AZ23" s="40">
        <v>29.40986695979927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1.7780516683793997</v>
      </c>
      <c r="BG23" s="40">
        <v>2.499154263516</v>
      </c>
      <c r="BH23" s="40">
        <v>1.5436636679030999</v>
      </c>
      <c r="BI23" s="40">
        <v>0</v>
      </c>
      <c r="BJ23" s="40">
        <v>2.9538499402572</v>
      </c>
      <c r="BK23" s="41">
        <f>SUM(C23:BJ23)</f>
        <v>136.48160502944279</v>
      </c>
      <c r="BL23" s="42"/>
      <c r="BN23" s="42"/>
    </row>
    <row r="24" spans="1:67" x14ac:dyDescent="0.2">
      <c r="A24" s="17"/>
      <c r="B24" s="34" t="s">
        <v>108</v>
      </c>
      <c r="C24" s="40">
        <v>0</v>
      </c>
      <c r="D24" s="40">
        <v>0.60374134703219995</v>
      </c>
      <c r="E24" s="40">
        <v>0</v>
      </c>
      <c r="F24" s="40">
        <v>0</v>
      </c>
      <c r="G24" s="40">
        <v>0</v>
      </c>
      <c r="H24" s="40">
        <v>0.12089447925720001</v>
      </c>
      <c r="I24" s="40">
        <v>0</v>
      </c>
      <c r="J24" s="40">
        <v>0</v>
      </c>
      <c r="K24" s="40">
        <v>0</v>
      </c>
      <c r="L24" s="40">
        <v>0.24713781899999998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0.11446544157909998</v>
      </c>
      <c r="S24" s="40">
        <v>0</v>
      </c>
      <c r="T24" s="40">
        <v>0.3942523207741</v>
      </c>
      <c r="U24" s="40">
        <v>0</v>
      </c>
      <c r="V24" s="40">
        <v>6.7465124064500004E-2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2.6888764312803994</v>
      </c>
      <c r="AC24" s="40">
        <v>0.21907202258060002</v>
      </c>
      <c r="AD24" s="40">
        <v>0</v>
      </c>
      <c r="AE24" s="40">
        <v>0</v>
      </c>
      <c r="AF24" s="40">
        <v>3.5362179600308998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2.6541572951804007</v>
      </c>
      <c r="AM24" s="40">
        <v>0.42546866635459996</v>
      </c>
      <c r="AN24" s="40">
        <v>7.2071499999999997E-2</v>
      </c>
      <c r="AO24" s="40">
        <v>0</v>
      </c>
      <c r="AP24" s="40">
        <v>1.5749268748059997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3.3530266187270015</v>
      </c>
      <c r="AW24" s="40">
        <v>5.8327864856447995</v>
      </c>
      <c r="AX24" s="40">
        <v>0</v>
      </c>
      <c r="AY24" s="40">
        <v>0</v>
      </c>
      <c r="AZ24" s="40">
        <v>7.8465913445143993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0.64975808157510029</v>
      </c>
      <c r="BG24" s="40">
        <v>0.23578376870959997</v>
      </c>
      <c r="BH24" s="40">
        <v>0.49713739738699997</v>
      </c>
      <c r="BI24" s="40">
        <v>0</v>
      </c>
      <c r="BJ24" s="40">
        <v>0.85472195506429993</v>
      </c>
      <c r="BK24" s="41">
        <f>SUM(C24:BJ24)</f>
        <v>31.9885529335622</v>
      </c>
      <c r="BL24" s="42"/>
      <c r="BM24" s="43"/>
      <c r="BN24" s="42"/>
    </row>
    <row r="25" spans="1:67" x14ac:dyDescent="0.2">
      <c r="A25" s="17"/>
      <c r="B25" s="34" t="s">
        <v>109</v>
      </c>
      <c r="C25" s="40">
        <v>0</v>
      </c>
      <c r="D25" s="40">
        <v>0.58849852822580007</v>
      </c>
      <c r="E25" s="40">
        <v>0</v>
      </c>
      <c r="F25" s="40">
        <v>0</v>
      </c>
      <c r="G25" s="40">
        <v>0</v>
      </c>
      <c r="H25" s="40">
        <v>4.1361266418899999E-2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6.7996736999300006E-2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0.64614167857610016</v>
      </c>
      <c r="AC25" s="40">
        <v>0.24316772003199999</v>
      </c>
      <c r="AD25" s="40">
        <v>0</v>
      </c>
      <c r="AE25" s="40">
        <v>0</v>
      </c>
      <c r="AF25" s="40">
        <v>1.0491119789350001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1.8823121951156023</v>
      </c>
      <c r="AM25" s="40">
        <v>4.7567263032257001</v>
      </c>
      <c r="AN25" s="40">
        <v>0</v>
      </c>
      <c r="AO25" s="40">
        <v>0</v>
      </c>
      <c r="AP25" s="40">
        <v>1.7362650896444001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5.371143552950902</v>
      </c>
      <c r="AW25" s="40">
        <v>2.6930549855154</v>
      </c>
      <c r="AX25" s="40">
        <v>0</v>
      </c>
      <c r="AY25" s="40">
        <v>0</v>
      </c>
      <c r="AZ25" s="40">
        <v>5.8686862850291996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1.0650583087993999</v>
      </c>
      <c r="BG25" s="40">
        <v>0</v>
      </c>
      <c r="BH25" s="40">
        <v>0</v>
      </c>
      <c r="BI25" s="40">
        <v>0</v>
      </c>
      <c r="BJ25" s="40">
        <v>0.82597152358009995</v>
      </c>
      <c r="BK25" s="41">
        <f>SUM(C25:BJ25)</f>
        <v>26.835496153047806</v>
      </c>
      <c r="BM25" s="42"/>
      <c r="BO25" s="42"/>
    </row>
    <row r="26" spans="1:67" x14ac:dyDescent="0.2">
      <c r="A26" s="17"/>
      <c r="B26" s="34" t="s">
        <v>110</v>
      </c>
      <c r="C26" s="40">
        <v>0</v>
      </c>
      <c r="D26" s="40">
        <v>7.7258640159998997</v>
      </c>
      <c r="E26" s="40">
        <v>0</v>
      </c>
      <c r="F26" s="40">
        <v>0</v>
      </c>
      <c r="G26" s="40">
        <v>0</v>
      </c>
      <c r="H26" s="40">
        <v>0.36694438125609991</v>
      </c>
      <c r="I26" s="40">
        <v>8.1806625613224</v>
      </c>
      <c r="J26" s="40">
        <v>7.1239511985161004</v>
      </c>
      <c r="K26" s="40">
        <v>0</v>
      </c>
      <c r="L26" s="40">
        <v>1.4868791070641998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0.19190452493409993</v>
      </c>
      <c r="S26" s="40">
        <v>0.73408780874180002</v>
      </c>
      <c r="T26" s="40">
        <v>11.6159801983225</v>
      </c>
      <c r="U26" s="40">
        <v>0</v>
      </c>
      <c r="V26" s="40">
        <v>0.70993177254810003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0.70347628677200003</v>
      </c>
      <c r="AC26" s="40">
        <v>1.1557795709030001</v>
      </c>
      <c r="AD26" s="40">
        <v>1.9556665667096</v>
      </c>
      <c r="AE26" s="40">
        <v>0</v>
      </c>
      <c r="AF26" s="40">
        <v>7.2468109794173019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0.54585515577209998</v>
      </c>
      <c r="AM26" s="40">
        <v>0.17843469674170004</v>
      </c>
      <c r="AN26" s="40">
        <v>40.710745469902903</v>
      </c>
      <c r="AO26" s="40">
        <v>0</v>
      </c>
      <c r="AP26" s="40">
        <v>2.0396071165472995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1.7666425329598989</v>
      </c>
      <c r="AW26" s="40">
        <v>14.447229789902604</v>
      </c>
      <c r="AX26" s="40">
        <v>3.6177817696774</v>
      </c>
      <c r="AY26" s="40">
        <v>0</v>
      </c>
      <c r="AZ26" s="40">
        <v>9.7964912681261023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0.49888931283659993</v>
      </c>
      <c r="BG26" s="40">
        <v>3.9527214783222004</v>
      </c>
      <c r="BH26" s="40">
        <v>0</v>
      </c>
      <c r="BI26" s="40">
        <v>0</v>
      </c>
      <c r="BJ26" s="40">
        <v>1.5312579550315997</v>
      </c>
      <c r="BK26" s="41">
        <f>SUM(C26:BJ26)</f>
        <v>128.28359551832753</v>
      </c>
      <c r="BM26" s="42"/>
      <c r="BO26" s="42"/>
    </row>
    <row r="27" spans="1:67" x14ac:dyDescent="0.2">
      <c r="A27" s="17"/>
      <c r="B27" s="34" t="s">
        <v>111</v>
      </c>
      <c r="C27" s="40">
        <v>0</v>
      </c>
      <c r="D27" s="40">
        <v>0.62315660083860003</v>
      </c>
      <c r="E27" s="40">
        <v>32.3367805126774</v>
      </c>
      <c r="F27" s="40">
        <v>0</v>
      </c>
      <c r="G27" s="40">
        <v>0</v>
      </c>
      <c r="H27" s="40">
        <v>1.2645643075095006</v>
      </c>
      <c r="I27" s="40">
        <v>123.05544421560069</v>
      </c>
      <c r="J27" s="40">
        <v>37.411620095064308</v>
      </c>
      <c r="K27" s="40">
        <v>0</v>
      </c>
      <c r="L27" s="40">
        <v>9.7643643770942035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1.8848200552167997</v>
      </c>
      <c r="S27" s="40">
        <v>22.522183399741504</v>
      </c>
      <c r="T27" s="40">
        <v>46.128364511128794</v>
      </c>
      <c r="U27" s="40">
        <v>0</v>
      </c>
      <c r="V27" s="40">
        <v>9.1764315287728007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2.849101161700899</v>
      </c>
      <c r="AC27" s="40">
        <v>43.932960626050509</v>
      </c>
      <c r="AD27" s="40">
        <v>0.32979228232250002</v>
      </c>
      <c r="AE27" s="40">
        <v>0</v>
      </c>
      <c r="AF27" s="40">
        <v>58.268476311281802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4.3527733305315</v>
      </c>
      <c r="AM27" s="40">
        <v>7.8614364813855007</v>
      </c>
      <c r="AN27" s="40">
        <v>18.080528997354101</v>
      </c>
      <c r="AO27" s="40">
        <v>0</v>
      </c>
      <c r="AP27" s="40">
        <v>23.247650200024314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9.113860599280402</v>
      </c>
      <c r="AW27" s="40">
        <v>65.388511019647424</v>
      </c>
      <c r="AX27" s="40">
        <v>2.0381449150644997</v>
      </c>
      <c r="AY27" s="40">
        <v>0</v>
      </c>
      <c r="AZ27" s="40">
        <v>38.97782040634133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2.5820610860460991</v>
      </c>
      <c r="BG27" s="40">
        <v>18.446062975805095</v>
      </c>
      <c r="BH27" s="40">
        <v>7.052381978580299</v>
      </c>
      <c r="BI27" s="40">
        <v>0</v>
      </c>
      <c r="BJ27" s="40">
        <v>11.783443053769302</v>
      </c>
      <c r="BK27" s="41">
        <f>SUM(C27:BJ27)</f>
        <v>598.47273502883036</v>
      </c>
      <c r="BL27" s="42"/>
      <c r="BN27" s="42"/>
    </row>
    <row r="28" spans="1:67" x14ac:dyDescent="0.2">
      <c r="A28" s="17"/>
      <c r="B28" s="26" t="s">
        <v>94</v>
      </c>
      <c r="C28" s="38">
        <f>SUM(C23:C27)</f>
        <v>0</v>
      </c>
      <c r="D28" s="38">
        <f t="shared" ref="D28:BJ28" si="7">SUM(D23:D27)</f>
        <v>10.165512571709399</v>
      </c>
      <c r="E28" s="38">
        <f t="shared" si="7"/>
        <v>32.3367805126774</v>
      </c>
      <c r="F28" s="38">
        <f t="shared" si="7"/>
        <v>0</v>
      </c>
      <c r="G28" s="38">
        <f t="shared" si="7"/>
        <v>0</v>
      </c>
      <c r="H28" s="38">
        <f t="shared" si="7"/>
        <v>2.1357672035366004</v>
      </c>
      <c r="I28" s="38">
        <f t="shared" si="7"/>
        <v>131.23610677692309</v>
      </c>
      <c r="J28" s="38">
        <f t="shared" si="7"/>
        <v>44.535571293580411</v>
      </c>
      <c r="K28" s="38">
        <f t="shared" si="7"/>
        <v>0</v>
      </c>
      <c r="L28" s="38">
        <f t="shared" si="7"/>
        <v>12.183210347416004</v>
      </c>
      <c r="M28" s="38">
        <f t="shared" si="7"/>
        <v>0</v>
      </c>
      <c r="N28" s="38">
        <f t="shared" si="7"/>
        <v>0</v>
      </c>
      <c r="O28" s="38">
        <f t="shared" si="7"/>
        <v>0</v>
      </c>
      <c r="P28" s="38">
        <f t="shared" si="7"/>
        <v>0</v>
      </c>
      <c r="Q28" s="38">
        <f t="shared" si="7"/>
        <v>0</v>
      </c>
      <c r="R28" s="38">
        <f t="shared" si="7"/>
        <v>2.7892348314680997</v>
      </c>
      <c r="S28" s="38">
        <f t="shared" si="7"/>
        <v>24.273098991676704</v>
      </c>
      <c r="T28" s="38">
        <f t="shared" si="7"/>
        <v>59.196709901451193</v>
      </c>
      <c r="U28" s="38">
        <f t="shared" si="7"/>
        <v>0</v>
      </c>
      <c r="V28" s="38">
        <f t="shared" si="7"/>
        <v>10.6438796828687</v>
      </c>
      <c r="W28" s="38">
        <f t="shared" si="7"/>
        <v>0</v>
      </c>
      <c r="X28" s="38">
        <f t="shared" si="7"/>
        <v>0</v>
      </c>
      <c r="Y28" s="38">
        <f t="shared" si="7"/>
        <v>0</v>
      </c>
      <c r="Z28" s="38">
        <f t="shared" si="7"/>
        <v>0</v>
      </c>
      <c r="AA28" s="38">
        <f t="shared" si="7"/>
        <v>0</v>
      </c>
      <c r="AB28" s="38">
        <f t="shared" si="7"/>
        <v>10.8565872811253</v>
      </c>
      <c r="AC28" s="38">
        <f t="shared" si="7"/>
        <v>46.240595214114208</v>
      </c>
      <c r="AD28" s="38">
        <f t="shared" si="7"/>
        <v>3.8252985510963997</v>
      </c>
      <c r="AE28" s="38">
        <f t="shared" si="7"/>
        <v>0</v>
      </c>
      <c r="AF28" s="38">
        <f t="shared" si="7"/>
        <v>86.396759264305501</v>
      </c>
      <c r="AG28" s="38">
        <f t="shared" si="7"/>
        <v>0</v>
      </c>
      <c r="AH28" s="38">
        <f t="shared" si="7"/>
        <v>0</v>
      </c>
      <c r="AI28" s="38">
        <f t="shared" si="7"/>
        <v>0</v>
      </c>
      <c r="AJ28" s="38">
        <f t="shared" si="7"/>
        <v>0</v>
      </c>
      <c r="AK28" s="38">
        <f t="shared" si="7"/>
        <v>0</v>
      </c>
      <c r="AL28" s="38">
        <f t="shared" si="7"/>
        <v>18.530228318434297</v>
      </c>
      <c r="AM28" s="38">
        <f t="shared" si="7"/>
        <v>14.271838181255701</v>
      </c>
      <c r="AN28" s="38">
        <f t="shared" si="7"/>
        <v>58.863345967257004</v>
      </c>
      <c r="AO28" s="38">
        <f t="shared" si="7"/>
        <v>0</v>
      </c>
      <c r="AP28" s="38">
        <f t="shared" si="7"/>
        <v>43.417044405628317</v>
      </c>
      <c r="AQ28" s="38">
        <f t="shared" si="7"/>
        <v>0</v>
      </c>
      <c r="AR28" s="38">
        <f t="shared" si="7"/>
        <v>0</v>
      </c>
      <c r="AS28" s="38">
        <f t="shared" si="7"/>
        <v>0</v>
      </c>
      <c r="AT28" s="38">
        <f t="shared" si="7"/>
        <v>0</v>
      </c>
      <c r="AU28" s="38">
        <f t="shared" si="7"/>
        <v>0</v>
      </c>
      <c r="AV28" s="38">
        <f t="shared" si="7"/>
        <v>29.463907863379006</v>
      </c>
      <c r="AW28" s="38">
        <f t="shared" si="7"/>
        <v>120.34253486835384</v>
      </c>
      <c r="AX28" s="38">
        <f t="shared" si="7"/>
        <v>9.7085479555805989</v>
      </c>
      <c r="AY28" s="38">
        <f t="shared" si="7"/>
        <v>0</v>
      </c>
      <c r="AZ28" s="38">
        <f t="shared" si="7"/>
        <v>91.899456263810293</v>
      </c>
      <c r="BA28" s="38">
        <f t="shared" si="7"/>
        <v>0</v>
      </c>
      <c r="BB28" s="38">
        <f t="shared" si="7"/>
        <v>0</v>
      </c>
      <c r="BC28" s="38">
        <f t="shared" si="7"/>
        <v>0</v>
      </c>
      <c r="BD28" s="38">
        <f t="shared" si="7"/>
        <v>0</v>
      </c>
      <c r="BE28" s="38">
        <f t="shared" si="7"/>
        <v>0</v>
      </c>
      <c r="BF28" s="38">
        <f t="shared" si="7"/>
        <v>6.573818457636599</v>
      </c>
      <c r="BG28" s="38">
        <f t="shared" si="7"/>
        <v>25.133722486352895</v>
      </c>
      <c r="BH28" s="38">
        <f t="shared" si="7"/>
        <v>9.0931830438703987</v>
      </c>
      <c r="BI28" s="38">
        <f t="shared" si="7"/>
        <v>0</v>
      </c>
      <c r="BJ28" s="38">
        <f t="shared" si="7"/>
        <v>17.949244427702503</v>
      </c>
      <c r="BK28" s="38">
        <f>SUM(BK23:BK27)</f>
        <v>922.06198466321075</v>
      </c>
    </row>
    <row r="29" spans="1:67" x14ac:dyDescent="0.2">
      <c r="A29" s="17"/>
      <c r="B29" s="27" t="s">
        <v>84</v>
      </c>
      <c r="C29" s="38">
        <f t="shared" ref="C29:AH29" si="8">C9+C12+C15+C18+C21+C28</f>
        <v>0</v>
      </c>
      <c r="D29" s="38">
        <f t="shared" si="8"/>
        <v>108.37679264338632</v>
      </c>
      <c r="E29" s="38">
        <f t="shared" si="8"/>
        <v>321.76192139603222</v>
      </c>
      <c r="F29" s="38">
        <f t="shared" si="8"/>
        <v>0</v>
      </c>
      <c r="G29" s="38">
        <f t="shared" si="8"/>
        <v>0</v>
      </c>
      <c r="H29" s="38">
        <f t="shared" si="8"/>
        <v>5.4826712795584012</v>
      </c>
      <c r="I29" s="38">
        <f t="shared" si="8"/>
        <v>2845.7701911085969</v>
      </c>
      <c r="J29" s="38">
        <f t="shared" si="8"/>
        <v>595.94423642838512</v>
      </c>
      <c r="K29" s="38">
        <f t="shared" si="8"/>
        <v>0</v>
      </c>
      <c r="L29" s="38">
        <f t="shared" si="8"/>
        <v>36.57464943734611</v>
      </c>
      <c r="M29" s="38">
        <f t="shared" si="8"/>
        <v>0</v>
      </c>
      <c r="N29" s="38">
        <f t="shared" si="8"/>
        <v>9.2852951126129</v>
      </c>
      <c r="O29" s="38">
        <f t="shared" si="8"/>
        <v>0</v>
      </c>
      <c r="P29" s="38">
        <f t="shared" si="8"/>
        <v>0</v>
      </c>
      <c r="Q29" s="38">
        <f t="shared" si="8"/>
        <v>0</v>
      </c>
      <c r="R29" s="38">
        <f t="shared" si="8"/>
        <v>5.3156463574536001</v>
      </c>
      <c r="S29" s="38">
        <f t="shared" si="8"/>
        <v>216.93440669415969</v>
      </c>
      <c r="T29" s="38">
        <f t="shared" si="8"/>
        <v>258.61677371351379</v>
      </c>
      <c r="U29" s="38">
        <f t="shared" si="8"/>
        <v>0</v>
      </c>
      <c r="V29" s="38">
        <f t="shared" si="8"/>
        <v>18.546186547382298</v>
      </c>
      <c r="W29" s="38">
        <f t="shared" si="8"/>
        <v>0</v>
      </c>
      <c r="X29" s="38">
        <f t="shared" si="8"/>
        <v>0</v>
      </c>
      <c r="Y29" s="38">
        <f t="shared" si="8"/>
        <v>0</v>
      </c>
      <c r="Z29" s="38">
        <f t="shared" si="8"/>
        <v>0</v>
      </c>
      <c r="AA29" s="38">
        <f t="shared" si="8"/>
        <v>0</v>
      </c>
      <c r="AB29" s="38">
        <f t="shared" si="8"/>
        <v>14.295909944110701</v>
      </c>
      <c r="AC29" s="38">
        <f t="shared" si="8"/>
        <v>123.060272912832</v>
      </c>
      <c r="AD29" s="38">
        <f t="shared" si="8"/>
        <v>17.5365271328699</v>
      </c>
      <c r="AE29" s="38">
        <f t="shared" si="8"/>
        <v>0</v>
      </c>
      <c r="AF29" s="38">
        <f t="shared" si="8"/>
        <v>165.97434661609805</v>
      </c>
      <c r="AG29" s="38">
        <f t="shared" si="8"/>
        <v>0</v>
      </c>
      <c r="AH29" s="38">
        <f t="shared" si="8"/>
        <v>0</v>
      </c>
      <c r="AI29" s="38">
        <f t="shared" ref="AI29:BK29" si="9">AI9+AI12+AI15+AI18+AI21+AI28</f>
        <v>0</v>
      </c>
      <c r="AJ29" s="38">
        <f t="shared" si="9"/>
        <v>0</v>
      </c>
      <c r="AK29" s="38">
        <f t="shared" si="9"/>
        <v>0</v>
      </c>
      <c r="AL29" s="38">
        <f t="shared" si="9"/>
        <v>23.835468703472497</v>
      </c>
      <c r="AM29" s="38">
        <f t="shared" si="9"/>
        <v>41.35953025799499</v>
      </c>
      <c r="AN29" s="38">
        <f t="shared" si="9"/>
        <v>298.4033157251888</v>
      </c>
      <c r="AO29" s="38">
        <f t="shared" si="9"/>
        <v>0</v>
      </c>
      <c r="AP29" s="38">
        <f t="shared" si="9"/>
        <v>83.973971745390202</v>
      </c>
      <c r="AQ29" s="38">
        <f t="shared" si="9"/>
        <v>0</v>
      </c>
      <c r="AR29" s="38">
        <f t="shared" si="9"/>
        <v>0</v>
      </c>
      <c r="AS29" s="38">
        <f t="shared" si="9"/>
        <v>0</v>
      </c>
      <c r="AT29" s="38">
        <f t="shared" si="9"/>
        <v>0</v>
      </c>
      <c r="AU29" s="38">
        <f t="shared" si="9"/>
        <v>0</v>
      </c>
      <c r="AV29" s="38">
        <f t="shared" si="9"/>
        <v>35.608351436059905</v>
      </c>
      <c r="AW29" s="38">
        <f t="shared" si="9"/>
        <v>473.6205748671789</v>
      </c>
      <c r="AX29" s="38">
        <f t="shared" si="9"/>
        <v>14.278198095096599</v>
      </c>
      <c r="AY29" s="38">
        <f t="shared" si="9"/>
        <v>0</v>
      </c>
      <c r="AZ29" s="38">
        <f t="shared" si="9"/>
        <v>147.70812022464264</v>
      </c>
      <c r="BA29" s="38">
        <f t="shared" si="9"/>
        <v>0</v>
      </c>
      <c r="BB29" s="38">
        <f t="shared" si="9"/>
        <v>0</v>
      </c>
      <c r="BC29" s="38">
        <f t="shared" si="9"/>
        <v>0</v>
      </c>
      <c r="BD29" s="38">
        <f t="shared" si="9"/>
        <v>0</v>
      </c>
      <c r="BE29" s="38">
        <f t="shared" si="9"/>
        <v>0</v>
      </c>
      <c r="BF29" s="38">
        <f t="shared" si="9"/>
        <v>8.3131031473965979</v>
      </c>
      <c r="BG29" s="38">
        <f t="shared" si="9"/>
        <v>53.811624913707298</v>
      </c>
      <c r="BH29" s="38">
        <f t="shared" si="9"/>
        <v>23.845626576385904</v>
      </c>
      <c r="BI29" s="38">
        <f t="shared" si="9"/>
        <v>0</v>
      </c>
      <c r="BJ29" s="38">
        <f t="shared" si="9"/>
        <v>21.111063162507303</v>
      </c>
      <c r="BK29" s="38">
        <f t="shared" si="9"/>
        <v>5969.3447761793586</v>
      </c>
    </row>
    <row r="30" spans="1:67" ht="3.75" customHeight="1" x14ac:dyDescent="0.2">
      <c r="A30" s="17"/>
      <c r="B30" s="28"/>
      <c r="C30" s="63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5"/>
    </row>
    <row r="31" spans="1:67" x14ac:dyDescent="0.2">
      <c r="A31" s="17" t="s">
        <v>1</v>
      </c>
      <c r="B31" s="24" t="s">
        <v>7</v>
      </c>
      <c r="C31" s="63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5"/>
    </row>
    <row r="32" spans="1:67" s="5" customFormat="1" x14ac:dyDescent="0.2">
      <c r="A32" s="17" t="s">
        <v>80</v>
      </c>
      <c r="B32" s="25" t="s">
        <v>2</v>
      </c>
      <c r="C32" s="72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4"/>
    </row>
    <row r="33" spans="1:67" s="50" customFormat="1" x14ac:dyDescent="0.2">
      <c r="A33" s="47"/>
      <c r="B33" s="48" t="s">
        <v>112</v>
      </c>
      <c r="C33" s="40">
        <v>0</v>
      </c>
      <c r="D33" s="40">
        <v>0.65569318335479998</v>
      </c>
      <c r="E33" s="40">
        <v>0</v>
      </c>
      <c r="F33" s="40">
        <v>0</v>
      </c>
      <c r="G33" s="40">
        <v>0</v>
      </c>
      <c r="H33" s="40">
        <v>8.9195123265075971</v>
      </c>
      <c r="I33" s="40">
        <v>2.2177412483800001E-2</v>
      </c>
      <c r="J33" s="40">
        <v>0</v>
      </c>
      <c r="K33" s="40">
        <v>0</v>
      </c>
      <c r="L33" s="40">
        <v>0.89356960890099979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7.4220671403430059</v>
      </c>
      <c r="S33" s="40">
        <v>0</v>
      </c>
      <c r="T33" s="40">
        <v>0</v>
      </c>
      <c r="U33" s="40">
        <v>0</v>
      </c>
      <c r="V33" s="40">
        <v>0.35881607416049993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56.848176996734118</v>
      </c>
      <c r="AC33" s="40">
        <v>1.1538061082898001</v>
      </c>
      <c r="AD33" s="40">
        <v>0</v>
      </c>
      <c r="AE33" s="40">
        <v>0</v>
      </c>
      <c r="AF33" s="40">
        <v>22.887658861859091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61.312624172439598</v>
      </c>
      <c r="AM33" s="40">
        <v>0.4949977918706</v>
      </c>
      <c r="AN33" s="40">
        <v>0</v>
      </c>
      <c r="AO33" s="40">
        <v>0</v>
      </c>
      <c r="AP33" s="40">
        <v>8.0859187828308006</v>
      </c>
      <c r="AQ33" s="40">
        <v>0</v>
      </c>
      <c r="AR33" s="40">
        <v>0</v>
      </c>
      <c r="AS33" s="40">
        <v>0</v>
      </c>
      <c r="AT33" s="40">
        <v>0</v>
      </c>
      <c r="AU33" s="40">
        <v>0</v>
      </c>
      <c r="AV33" s="40">
        <v>315.13262928117632</v>
      </c>
      <c r="AW33" s="40">
        <v>7.5263103057076011</v>
      </c>
      <c r="AX33" s="40">
        <v>0</v>
      </c>
      <c r="AY33" s="40">
        <v>0</v>
      </c>
      <c r="AZ33" s="40">
        <v>87.57104487722151</v>
      </c>
      <c r="BA33" s="40">
        <v>0</v>
      </c>
      <c r="BB33" s="40">
        <v>0</v>
      </c>
      <c r="BC33" s="40">
        <v>0</v>
      </c>
      <c r="BD33" s="40">
        <v>0</v>
      </c>
      <c r="BE33" s="40">
        <v>0</v>
      </c>
      <c r="BF33" s="40">
        <v>68.196029496232015</v>
      </c>
      <c r="BG33" s="40">
        <v>9.4849820129000006E-2</v>
      </c>
      <c r="BH33" s="40">
        <v>0</v>
      </c>
      <c r="BI33" s="40">
        <v>0</v>
      </c>
      <c r="BJ33" s="40">
        <v>7.9217618522841944</v>
      </c>
      <c r="BK33" s="49">
        <f>SUM(C33:BJ33)</f>
        <v>655.49764409252532</v>
      </c>
    </row>
    <row r="34" spans="1:67" s="5" customFormat="1" x14ac:dyDescent="0.2">
      <c r="A34" s="17"/>
      <c r="B34" s="26" t="s">
        <v>89</v>
      </c>
      <c r="C34" s="38">
        <f>SUM(C33)</f>
        <v>0</v>
      </c>
      <c r="D34" s="38">
        <f t="shared" ref="D34:BJ34" si="10">SUM(D33)</f>
        <v>0.65569318335479998</v>
      </c>
      <c r="E34" s="38">
        <f t="shared" si="10"/>
        <v>0</v>
      </c>
      <c r="F34" s="38">
        <f t="shared" si="10"/>
        <v>0</v>
      </c>
      <c r="G34" s="38">
        <f t="shared" si="10"/>
        <v>0</v>
      </c>
      <c r="H34" s="38">
        <f t="shared" si="10"/>
        <v>8.9195123265075971</v>
      </c>
      <c r="I34" s="38">
        <f t="shared" si="10"/>
        <v>2.2177412483800001E-2</v>
      </c>
      <c r="J34" s="38">
        <f t="shared" si="10"/>
        <v>0</v>
      </c>
      <c r="K34" s="38">
        <f t="shared" si="10"/>
        <v>0</v>
      </c>
      <c r="L34" s="38">
        <f t="shared" si="10"/>
        <v>0.89356960890099979</v>
      </c>
      <c r="M34" s="38">
        <f t="shared" si="10"/>
        <v>0</v>
      </c>
      <c r="N34" s="38">
        <f t="shared" si="10"/>
        <v>0</v>
      </c>
      <c r="O34" s="38">
        <f t="shared" si="10"/>
        <v>0</v>
      </c>
      <c r="P34" s="38">
        <f t="shared" si="10"/>
        <v>0</v>
      </c>
      <c r="Q34" s="38">
        <f t="shared" si="10"/>
        <v>0</v>
      </c>
      <c r="R34" s="38">
        <f t="shared" si="10"/>
        <v>7.4220671403430059</v>
      </c>
      <c r="S34" s="38">
        <f t="shared" si="10"/>
        <v>0</v>
      </c>
      <c r="T34" s="38">
        <f t="shared" si="10"/>
        <v>0</v>
      </c>
      <c r="U34" s="38">
        <f t="shared" si="10"/>
        <v>0</v>
      </c>
      <c r="V34" s="38">
        <f t="shared" si="10"/>
        <v>0.35881607416049993</v>
      </c>
      <c r="W34" s="38">
        <f t="shared" si="10"/>
        <v>0</v>
      </c>
      <c r="X34" s="38">
        <f t="shared" si="10"/>
        <v>0</v>
      </c>
      <c r="Y34" s="38">
        <f t="shared" si="10"/>
        <v>0</v>
      </c>
      <c r="Z34" s="38">
        <f t="shared" si="10"/>
        <v>0</v>
      </c>
      <c r="AA34" s="38">
        <f t="shared" si="10"/>
        <v>0</v>
      </c>
      <c r="AB34" s="38">
        <f t="shared" si="10"/>
        <v>56.848176996734118</v>
      </c>
      <c r="AC34" s="38">
        <f t="shared" si="10"/>
        <v>1.1538061082898001</v>
      </c>
      <c r="AD34" s="38">
        <f t="shared" si="10"/>
        <v>0</v>
      </c>
      <c r="AE34" s="38">
        <f t="shared" si="10"/>
        <v>0</v>
      </c>
      <c r="AF34" s="38">
        <f t="shared" si="10"/>
        <v>22.887658861859091</v>
      </c>
      <c r="AG34" s="38">
        <f t="shared" si="10"/>
        <v>0</v>
      </c>
      <c r="AH34" s="38">
        <f t="shared" si="10"/>
        <v>0</v>
      </c>
      <c r="AI34" s="38">
        <f t="shared" si="10"/>
        <v>0</v>
      </c>
      <c r="AJ34" s="38">
        <f t="shared" si="10"/>
        <v>0</v>
      </c>
      <c r="AK34" s="38">
        <f t="shared" si="10"/>
        <v>0</v>
      </c>
      <c r="AL34" s="38">
        <f t="shared" si="10"/>
        <v>61.312624172439598</v>
      </c>
      <c r="AM34" s="38">
        <f t="shared" si="10"/>
        <v>0.4949977918706</v>
      </c>
      <c r="AN34" s="38">
        <f t="shared" si="10"/>
        <v>0</v>
      </c>
      <c r="AO34" s="38">
        <f t="shared" si="10"/>
        <v>0</v>
      </c>
      <c r="AP34" s="38">
        <f t="shared" si="10"/>
        <v>8.0859187828308006</v>
      </c>
      <c r="AQ34" s="38">
        <f t="shared" si="10"/>
        <v>0</v>
      </c>
      <c r="AR34" s="38">
        <f t="shared" si="10"/>
        <v>0</v>
      </c>
      <c r="AS34" s="38">
        <f t="shared" si="10"/>
        <v>0</v>
      </c>
      <c r="AT34" s="38">
        <f t="shared" si="10"/>
        <v>0</v>
      </c>
      <c r="AU34" s="38">
        <f t="shared" si="10"/>
        <v>0</v>
      </c>
      <c r="AV34" s="38">
        <f t="shared" si="10"/>
        <v>315.13262928117632</v>
      </c>
      <c r="AW34" s="38">
        <f t="shared" si="10"/>
        <v>7.5263103057076011</v>
      </c>
      <c r="AX34" s="38">
        <f t="shared" si="10"/>
        <v>0</v>
      </c>
      <c r="AY34" s="38">
        <f t="shared" si="10"/>
        <v>0</v>
      </c>
      <c r="AZ34" s="38">
        <f t="shared" si="10"/>
        <v>87.57104487722151</v>
      </c>
      <c r="BA34" s="38">
        <f t="shared" si="10"/>
        <v>0</v>
      </c>
      <c r="BB34" s="38">
        <f t="shared" si="10"/>
        <v>0</v>
      </c>
      <c r="BC34" s="38">
        <f t="shared" si="10"/>
        <v>0</v>
      </c>
      <c r="BD34" s="38">
        <f t="shared" si="10"/>
        <v>0</v>
      </c>
      <c r="BE34" s="38">
        <f t="shared" si="10"/>
        <v>0</v>
      </c>
      <c r="BF34" s="38">
        <f t="shared" si="10"/>
        <v>68.196029496232015</v>
      </c>
      <c r="BG34" s="38">
        <f t="shared" si="10"/>
        <v>9.4849820129000006E-2</v>
      </c>
      <c r="BH34" s="38">
        <f t="shared" si="10"/>
        <v>0</v>
      </c>
      <c r="BI34" s="38">
        <f t="shared" si="10"/>
        <v>0</v>
      </c>
      <c r="BJ34" s="38">
        <f t="shared" si="10"/>
        <v>7.9217618522841944</v>
      </c>
      <c r="BK34" s="38">
        <f>SUM(BK33)</f>
        <v>655.49764409252532</v>
      </c>
    </row>
    <row r="35" spans="1:67" x14ac:dyDescent="0.2">
      <c r="A35" s="17" t="s">
        <v>81</v>
      </c>
      <c r="B35" s="25" t="s">
        <v>17</v>
      </c>
      <c r="C35" s="63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5"/>
    </row>
    <row r="36" spans="1:67" x14ac:dyDescent="0.2">
      <c r="A36" s="17"/>
      <c r="B36" s="34" t="s">
        <v>113</v>
      </c>
      <c r="C36" s="40">
        <v>0</v>
      </c>
      <c r="D36" s="40">
        <v>0.645232613387</v>
      </c>
      <c r="E36" s="40">
        <v>0</v>
      </c>
      <c r="F36" s="40">
        <v>0</v>
      </c>
      <c r="G36" s="40">
        <v>0</v>
      </c>
      <c r="H36" s="40">
        <v>5.161272368260005</v>
      </c>
      <c r="I36" s="40">
        <v>1.3598962161610999</v>
      </c>
      <c r="J36" s="40">
        <v>0</v>
      </c>
      <c r="K36" s="40">
        <v>0</v>
      </c>
      <c r="L36" s="40">
        <v>2.3476587522561991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2.3373596896795967</v>
      </c>
      <c r="S36" s="40">
        <v>0.39467463119349999</v>
      </c>
      <c r="T36" s="40">
        <v>0</v>
      </c>
      <c r="U36" s="40">
        <v>0</v>
      </c>
      <c r="V36" s="40">
        <v>1.0425682151603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31.141738976181202</v>
      </c>
      <c r="AC36" s="40">
        <v>2.3448091182249997</v>
      </c>
      <c r="AD36" s="40">
        <v>0</v>
      </c>
      <c r="AE36" s="40">
        <v>0</v>
      </c>
      <c r="AF36" s="40">
        <v>24.070846003082114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42.364961253956011</v>
      </c>
      <c r="AM36" s="40">
        <v>1.7093619713218997</v>
      </c>
      <c r="AN36" s="40">
        <v>0</v>
      </c>
      <c r="AO36" s="40">
        <v>0</v>
      </c>
      <c r="AP36" s="40">
        <v>12.500497269409905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143.06366910493935</v>
      </c>
      <c r="AW36" s="40">
        <v>15.834147793348803</v>
      </c>
      <c r="AX36" s="40">
        <v>0</v>
      </c>
      <c r="AY36" s="40">
        <v>0</v>
      </c>
      <c r="AZ36" s="40">
        <v>128.18539197953845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30.62880144476998</v>
      </c>
      <c r="BG36" s="40">
        <v>2.8581044256444996</v>
      </c>
      <c r="BH36" s="40">
        <v>0</v>
      </c>
      <c r="BI36" s="40">
        <v>0</v>
      </c>
      <c r="BJ36" s="40">
        <v>15.370993688025409</v>
      </c>
      <c r="BK36" s="41">
        <f t="shared" ref="BK36:BK41" si="11">SUM(C36:BJ36)</f>
        <v>463.36198551454032</v>
      </c>
      <c r="BM36" s="42"/>
      <c r="BO36" s="42"/>
    </row>
    <row r="37" spans="1:67" x14ac:dyDescent="0.2">
      <c r="A37" s="17"/>
      <c r="B37" s="34" t="s">
        <v>114</v>
      </c>
      <c r="C37" s="40">
        <v>0</v>
      </c>
      <c r="D37" s="40">
        <v>0.64507572425800008</v>
      </c>
      <c r="E37" s="40">
        <v>0</v>
      </c>
      <c r="F37" s="40">
        <v>0</v>
      </c>
      <c r="G37" s="40">
        <v>0</v>
      </c>
      <c r="H37" s="40">
        <v>5.270790185891201</v>
      </c>
      <c r="I37" s="40">
        <v>4.9478001042895992</v>
      </c>
      <c r="J37" s="40">
        <v>0</v>
      </c>
      <c r="K37" s="40">
        <v>0</v>
      </c>
      <c r="L37" s="40">
        <v>4.1251286633850004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2.6817594631492989</v>
      </c>
      <c r="S37" s="40">
        <v>3.5678683703868002</v>
      </c>
      <c r="T37" s="40">
        <v>0</v>
      </c>
      <c r="U37" s="40">
        <v>0</v>
      </c>
      <c r="V37" s="40">
        <v>1.0909559836121998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64.968089383075963</v>
      </c>
      <c r="AC37" s="40">
        <v>5.1416030825468999</v>
      </c>
      <c r="AD37" s="40">
        <v>0</v>
      </c>
      <c r="AE37" s="40">
        <v>0</v>
      </c>
      <c r="AF37" s="40">
        <v>28.591672664079798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84.465360911367839</v>
      </c>
      <c r="AM37" s="40">
        <v>2.8068033948058</v>
      </c>
      <c r="AN37" s="40">
        <v>0</v>
      </c>
      <c r="AO37" s="40">
        <v>0</v>
      </c>
      <c r="AP37" s="40">
        <v>16.170371043180296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106.35190647327983</v>
      </c>
      <c r="AW37" s="40">
        <v>9.4987056060283006</v>
      </c>
      <c r="AX37" s="40">
        <v>0</v>
      </c>
      <c r="AY37" s="40">
        <v>0</v>
      </c>
      <c r="AZ37" s="40">
        <v>75.606019483102756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27.569268116330637</v>
      </c>
      <c r="BG37" s="40">
        <v>0.87110066116060003</v>
      </c>
      <c r="BH37" s="40">
        <v>0</v>
      </c>
      <c r="BI37" s="40">
        <v>0</v>
      </c>
      <c r="BJ37" s="40">
        <v>7.0604687140277997</v>
      </c>
      <c r="BK37" s="41">
        <f t="shared" si="11"/>
        <v>451.43074802795866</v>
      </c>
      <c r="BM37" s="42"/>
      <c r="BO37" s="42"/>
    </row>
    <row r="38" spans="1:67" x14ac:dyDescent="0.2">
      <c r="A38" s="17"/>
      <c r="B38" s="34" t="s">
        <v>121</v>
      </c>
      <c r="C38" s="40">
        <v>0</v>
      </c>
      <c r="D38" s="40">
        <v>0.56324827499999996</v>
      </c>
      <c r="E38" s="40">
        <v>0</v>
      </c>
      <c r="F38" s="40">
        <v>0</v>
      </c>
      <c r="G38" s="40">
        <v>0</v>
      </c>
      <c r="H38" s="40">
        <v>1.520444120100497</v>
      </c>
      <c r="I38" s="40">
        <v>0</v>
      </c>
      <c r="J38" s="40">
        <v>0</v>
      </c>
      <c r="K38" s="40">
        <v>0</v>
      </c>
      <c r="L38" s="40">
        <v>0.43305717548320005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1.6898938427099961</v>
      </c>
      <c r="S38" s="40">
        <v>1.4205503677300002E-2</v>
      </c>
      <c r="T38" s="40">
        <v>0</v>
      </c>
      <c r="U38" s="40">
        <v>0</v>
      </c>
      <c r="V38" s="40">
        <v>0.12732799151590002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46.452573744762432</v>
      </c>
      <c r="AC38" s="40">
        <v>10.4004463774481</v>
      </c>
      <c r="AD38" s="40">
        <v>0</v>
      </c>
      <c r="AE38" s="40">
        <v>0</v>
      </c>
      <c r="AF38" s="40">
        <v>60.708391974707844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64.865362662686124</v>
      </c>
      <c r="AM38" s="40">
        <v>10.743993033996702</v>
      </c>
      <c r="AN38" s="40">
        <v>0.56053819354810008</v>
      </c>
      <c r="AO38" s="40">
        <v>0</v>
      </c>
      <c r="AP38" s="40">
        <v>33.865245125069031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9.4980795697820142</v>
      </c>
      <c r="AW38" s="40">
        <v>0.31561231241889998</v>
      </c>
      <c r="AX38" s="40">
        <v>0</v>
      </c>
      <c r="AY38" s="40">
        <v>0</v>
      </c>
      <c r="AZ38" s="40">
        <v>5.4651531901574018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5.8415417720428202</v>
      </c>
      <c r="BG38" s="40">
        <v>0.30351137535450001</v>
      </c>
      <c r="BH38" s="40">
        <v>0</v>
      </c>
      <c r="BI38" s="40">
        <v>0</v>
      </c>
      <c r="BJ38" s="40">
        <v>1.3960510974181999</v>
      </c>
      <c r="BK38" s="41">
        <f t="shared" si="11"/>
        <v>254.76467733787905</v>
      </c>
      <c r="BM38" s="42"/>
      <c r="BO38" s="42"/>
    </row>
    <row r="39" spans="1:67" x14ac:dyDescent="0.2">
      <c r="A39" s="17"/>
      <c r="B39" s="34" t="s">
        <v>115</v>
      </c>
      <c r="C39" s="40">
        <v>0</v>
      </c>
      <c r="D39" s="40">
        <v>1.0508139161612</v>
      </c>
      <c r="E39" s="40">
        <v>6.1014268947419001</v>
      </c>
      <c r="F39" s="40">
        <v>0</v>
      </c>
      <c r="G39" s="40">
        <v>0</v>
      </c>
      <c r="H39" s="40">
        <v>1.3139281954740998</v>
      </c>
      <c r="I39" s="40">
        <v>50.081913207290199</v>
      </c>
      <c r="J39" s="40">
        <v>0</v>
      </c>
      <c r="K39" s="40">
        <v>0</v>
      </c>
      <c r="L39" s="40">
        <v>0.43356307841870001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0.41535099928419994</v>
      </c>
      <c r="S39" s="40">
        <v>5.6771373385804003</v>
      </c>
      <c r="T39" s="40">
        <v>0</v>
      </c>
      <c r="U39" s="40">
        <v>0</v>
      </c>
      <c r="V39" s="40">
        <v>5.7112879029999992E-3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16.776155953911392</v>
      </c>
      <c r="AC39" s="40">
        <v>1.7436551053540996</v>
      </c>
      <c r="AD39" s="40">
        <v>0</v>
      </c>
      <c r="AE39" s="40">
        <v>0</v>
      </c>
      <c r="AF39" s="40">
        <v>4.3755790061918987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21.581547936042963</v>
      </c>
      <c r="AM39" s="40">
        <v>2.6270535692573</v>
      </c>
      <c r="AN39" s="40">
        <v>0</v>
      </c>
      <c r="AO39" s="40">
        <v>0</v>
      </c>
      <c r="AP39" s="40">
        <v>0.61026838874169997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15.292379754673908</v>
      </c>
      <c r="AW39" s="40">
        <v>62.523467410224988</v>
      </c>
      <c r="AX39" s="40">
        <v>0</v>
      </c>
      <c r="AY39" s="40">
        <v>0</v>
      </c>
      <c r="AZ39" s="40">
        <v>1.5009067250309003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5.6015245874160113</v>
      </c>
      <c r="BG39" s="40">
        <v>6.7380261612800002E-2</v>
      </c>
      <c r="BH39" s="40">
        <v>0</v>
      </c>
      <c r="BI39" s="40">
        <v>0</v>
      </c>
      <c r="BJ39" s="40">
        <v>0</v>
      </c>
      <c r="BK39" s="41">
        <f t="shared" si="11"/>
        <v>197.77976361631164</v>
      </c>
      <c r="BM39" s="42"/>
      <c r="BO39" s="42"/>
    </row>
    <row r="40" spans="1:67" x14ac:dyDescent="0.2">
      <c r="A40" s="17"/>
      <c r="B40" s="34" t="s">
        <v>116</v>
      </c>
      <c r="C40" s="40">
        <v>0</v>
      </c>
      <c r="D40" s="40">
        <v>0.73074387612899994</v>
      </c>
      <c r="E40" s="40">
        <v>0</v>
      </c>
      <c r="F40" s="40">
        <v>0</v>
      </c>
      <c r="G40" s="40">
        <v>0</v>
      </c>
      <c r="H40" s="40">
        <v>1.8392613270519991</v>
      </c>
      <c r="I40" s="40">
        <v>0</v>
      </c>
      <c r="J40" s="40">
        <v>0</v>
      </c>
      <c r="K40" s="40">
        <v>0</v>
      </c>
      <c r="L40" s="40">
        <v>2.6461703063212996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0.80028890738030023</v>
      </c>
      <c r="S40" s="40">
        <v>0</v>
      </c>
      <c r="T40" s="40">
        <v>0</v>
      </c>
      <c r="U40" s="40">
        <v>0</v>
      </c>
      <c r="V40" s="40">
        <v>4.1322432354500005E-2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5.4246337269952001</v>
      </c>
      <c r="AC40" s="40">
        <v>8.3525340870799991E-2</v>
      </c>
      <c r="AD40" s="40">
        <v>0</v>
      </c>
      <c r="AE40" s="40">
        <v>0</v>
      </c>
      <c r="AF40" s="40">
        <v>1.9272600081929006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4.935157368786494</v>
      </c>
      <c r="AM40" s="40">
        <v>0.1733505321287</v>
      </c>
      <c r="AN40" s="40">
        <v>0</v>
      </c>
      <c r="AO40" s="40">
        <v>0</v>
      </c>
      <c r="AP40" s="40">
        <v>0.34223566228999996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11.35758678917799</v>
      </c>
      <c r="AW40" s="40">
        <v>0.33846529790300001</v>
      </c>
      <c r="AX40" s="40">
        <v>0</v>
      </c>
      <c r="AY40" s="40">
        <v>0</v>
      </c>
      <c r="AZ40" s="40">
        <v>5.1689969327722993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3.5830397023892</v>
      </c>
      <c r="BG40" s="40">
        <v>0.19011273425799999</v>
      </c>
      <c r="BH40" s="40">
        <v>0</v>
      </c>
      <c r="BI40" s="40">
        <v>0</v>
      </c>
      <c r="BJ40" s="40">
        <v>0.41659186870929993</v>
      </c>
      <c r="BK40" s="41">
        <f t="shared" si="11"/>
        <v>39.998742813710983</v>
      </c>
      <c r="BM40" s="42"/>
      <c r="BO40" s="42"/>
    </row>
    <row r="41" spans="1:67" x14ac:dyDescent="0.2">
      <c r="A41" s="17"/>
      <c r="B41" s="34" t="s">
        <v>122</v>
      </c>
      <c r="C41" s="40">
        <v>0</v>
      </c>
      <c r="D41" s="40">
        <v>0.50156139335479999</v>
      </c>
      <c r="E41" s="40">
        <v>0</v>
      </c>
      <c r="F41" s="40">
        <v>0</v>
      </c>
      <c r="G41" s="40">
        <v>0</v>
      </c>
      <c r="H41" s="40">
        <v>1.382185454939197</v>
      </c>
      <c r="I41" s="40">
        <v>2.5128225806E-3</v>
      </c>
      <c r="J41" s="40">
        <v>0</v>
      </c>
      <c r="K41" s="40">
        <v>0</v>
      </c>
      <c r="L41" s="40">
        <v>0.77225326335419986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1.5632459477446941</v>
      </c>
      <c r="S41" s="40">
        <v>5.7794919354799995E-2</v>
      </c>
      <c r="T41" s="40">
        <v>0</v>
      </c>
      <c r="U41" s="40">
        <v>0</v>
      </c>
      <c r="V41" s="40">
        <v>0.24728492432229998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36.559477693974031</v>
      </c>
      <c r="AC41" s="40">
        <v>3.5044710628693001</v>
      </c>
      <c r="AD41" s="40">
        <v>0</v>
      </c>
      <c r="AE41" s="40">
        <v>0</v>
      </c>
      <c r="AF41" s="40">
        <v>45.006407384066229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69.326227794409917</v>
      </c>
      <c r="AM41" s="40">
        <v>6.7297723807063994</v>
      </c>
      <c r="AN41" s="40">
        <v>0.56855307651589992</v>
      </c>
      <c r="AO41" s="40">
        <v>0</v>
      </c>
      <c r="AP41" s="40">
        <v>41.346101486803576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9.5158869079455375</v>
      </c>
      <c r="AW41" s="40">
        <v>0.1017680924191</v>
      </c>
      <c r="AX41" s="40">
        <v>0</v>
      </c>
      <c r="AY41" s="40">
        <v>0</v>
      </c>
      <c r="AZ41" s="40">
        <v>5.0025060561911037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6.7758009211063905</v>
      </c>
      <c r="BG41" s="40">
        <v>0.16551096774180002</v>
      </c>
      <c r="BH41" s="40">
        <v>0</v>
      </c>
      <c r="BI41" s="40">
        <v>0</v>
      </c>
      <c r="BJ41" s="40">
        <v>3.9035719196437006</v>
      </c>
      <c r="BK41" s="41">
        <f t="shared" si="11"/>
        <v>233.03289447004357</v>
      </c>
      <c r="BM41" s="42"/>
      <c r="BO41" s="42"/>
    </row>
    <row r="42" spans="1:67" x14ac:dyDescent="0.2">
      <c r="A42" s="17"/>
      <c r="B42" s="26" t="s">
        <v>90</v>
      </c>
      <c r="C42" s="36">
        <f>SUM(C36:C41)</f>
        <v>0</v>
      </c>
      <c r="D42" s="36">
        <f t="shared" ref="D42:BJ42" si="12">SUM(D36:D41)</f>
        <v>4.1366757982899998</v>
      </c>
      <c r="E42" s="36">
        <f t="shared" si="12"/>
        <v>6.1014268947419001</v>
      </c>
      <c r="F42" s="36">
        <f t="shared" si="12"/>
        <v>0</v>
      </c>
      <c r="G42" s="36">
        <f t="shared" si="12"/>
        <v>0</v>
      </c>
      <c r="H42" s="36">
        <f t="shared" si="12"/>
        <v>16.487881651716997</v>
      </c>
      <c r="I42" s="36">
        <f t="shared" si="12"/>
        <v>56.3921223503215</v>
      </c>
      <c r="J42" s="36">
        <f t="shared" si="12"/>
        <v>0</v>
      </c>
      <c r="K42" s="36">
        <f t="shared" si="12"/>
        <v>0</v>
      </c>
      <c r="L42" s="36">
        <f t="shared" si="12"/>
        <v>10.7578312392186</v>
      </c>
      <c r="M42" s="36">
        <f t="shared" si="12"/>
        <v>0</v>
      </c>
      <c r="N42" s="36">
        <f t="shared" si="12"/>
        <v>0</v>
      </c>
      <c r="O42" s="36">
        <f t="shared" si="12"/>
        <v>0</v>
      </c>
      <c r="P42" s="36">
        <f t="shared" si="12"/>
        <v>0</v>
      </c>
      <c r="Q42" s="36">
        <f t="shared" si="12"/>
        <v>0</v>
      </c>
      <c r="R42" s="36">
        <f t="shared" si="12"/>
        <v>9.4878988499480865</v>
      </c>
      <c r="S42" s="36">
        <f t="shared" si="12"/>
        <v>9.7116807631928008</v>
      </c>
      <c r="T42" s="36">
        <f t="shared" si="12"/>
        <v>0</v>
      </c>
      <c r="U42" s="36">
        <f t="shared" si="12"/>
        <v>0</v>
      </c>
      <c r="V42" s="36">
        <f t="shared" si="12"/>
        <v>2.5551708348681998</v>
      </c>
      <c r="W42" s="36">
        <f t="shared" si="12"/>
        <v>0</v>
      </c>
      <c r="X42" s="36">
        <f t="shared" si="12"/>
        <v>0</v>
      </c>
      <c r="Y42" s="36">
        <f t="shared" si="12"/>
        <v>0</v>
      </c>
      <c r="Z42" s="36">
        <f t="shared" si="12"/>
        <v>0</v>
      </c>
      <c r="AA42" s="36">
        <f t="shared" si="12"/>
        <v>0</v>
      </c>
      <c r="AB42" s="36">
        <f t="shared" si="12"/>
        <v>201.32266947890025</v>
      </c>
      <c r="AC42" s="36">
        <f t="shared" si="12"/>
        <v>23.218510087314201</v>
      </c>
      <c r="AD42" s="36">
        <f t="shared" si="12"/>
        <v>0</v>
      </c>
      <c r="AE42" s="36">
        <f t="shared" si="12"/>
        <v>0</v>
      </c>
      <c r="AF42" s="36">
        <f t="shared" si="12"/>
        <v>164.68015704032078</v>
      </c>
      <c r="AG42" s="36">
        <f t="shared" si="12"/>
        <v>0</v>
      </c>
      <c r="AH42" s="36">
        <f t="shared" si="12"/>
        <v>0</v>
      </c>
      <c r="AI42" s="36">
        <f t="shared" si="12"/>
        <v>0</v>
      </c>
      <c r="AJ42" s="36">
        <f t="shared" si="12"/>
        <v>0</v>
      </c>
      <c r="AK42" s="36">
        <f t="shared" si="12"/>
        <v>0</v>
      </c>
      <c r="AL42" s="36">
        <f t="shared" si="12"/>
        <v>287.53861792724933</v>
      </c>
      <c r="AM42" s="36">
        <f t="shared" si="12"/>
        <v>24.790334882216804</v>
      </c>
      <c r="AN42" s="36">
        <f t="shared" si="12"/>
        <v>1.1290912700639999</v>
      </c>
      <c r="AO42" s="36">
        <f t="shared" si="12"/>
        <v>0</v>
      </c>
      <c r="AP42" s="36">
        <f t="shared" si="12"/>
        <v>104.83471897549451</v>
      </c>
      <c r="AQ42" s="36">
        <f t="shared" si="12"/>
        <v>0</v>
      </c>
      <c r="AR42" s="36">
        <f t="shared" si="12"/>
        <v>0</v>
      </c>
      <c r="AS42" s="36">
        <f t="shared" si="12"/>
        <v>0</v>
      </c>
      <c r="AT42" s="36">
        <f t="shared" si="12"/>
        <v>0</v>
      </c>
      <c r="AU42" s="36">
        <f t="shared" si="12"/>
        <v>0</v>
      </c>
      <c r="AV42" s="36">
        <f t="shared" si="12"/>
        <v>295.0795085997986</v>
      </c>
      <c r="AW42" s="36">
        <f t="shared" si="12"/>
        <v>88.612166512343094</v>
      </c>
      <c r="AX42" s="36">
        <f t="shared" si="12"/>
        <v>0</v>
      </c>
      <c r="AY42" s="36">
        <f t="shared" si="12"/>
        <v>0</v>
      </c>
      <c r="AZ42" s="36">
        <f t="shared" si="12"/>
        <v>220.92897436679289</v>
      </c>
      <c r="BA42" s="36">
        <f t="shared" si="12"/>
        <v>0</v>
      </c>
      <c r="BB42" s="36">
        <f t="shared" si="12"/>
        <v>0</v>
      </c>
      <c r="BC42" s="36">
        <f t="shared" si="12"/>
        <v>0</v>
      </c>
      <c r="BD42" s="36">
        <f t="shared" si="12"/>
        <v>0</v>
      </c>
      <c r="BE42" s="36">
        <f t="shared" si="12"/>
        <v>0</v>
      </c>
      <c r="BF42" s="36">
        <f t="shared" si="12"/>
        <v>79.999976544055045</v>
      </c>
      <c r="BG42" s="36">
        <f t="shared" si="12"/>
        <v>4.4557204257721992</v>
      </c>
      <c r="BH42" s="36">
        <f t="shared" si="12"/>
        <v>0</v>
      </c>
      <c r="BI42" s="36">
        <f t="shared" si="12"/>
        <v>0</v>
      </c>
      <c r="BJ42" s="36">
        <f t="shared" si="12"/>
        <v>28.147677287824411</v>
      </c>
      <c r="BK42" s="38">
        <f>SUM(BK36:BK41)</f>
        <v>1640.3688117804443</v>
      </c>
    </row>
    <row r="43" spans="1:67" x14ac:dyDescent="0.2">
      <c r="A43" s="17"/>
      <c r="B43" s="27" t="s">
        <v>88</v>
      </c>
      <c r="C43" s="36">
        <f>C34+C42</f>
        <v>0</v>
      </c>
      <c r="D43" s="36">
        <f t="shared" ref="D43:BJ43" si="13">D34+D42</f>
        <v>4.7923689816447999</v>
      </c>
      <c r="E43" s="36">
        <f t="shared" si="13"/>
        <v>6.1014268947419001</v>
      </c>
      <c r="F43" s="36">
        <f t="shared" si="13"/>
        <v>0</v>
      </c>
      <c r="G43" s="36">
        <f t="shared" si="13"/>
        <v>0</v>
      </c>
      <c r="H43" s="36">
        <f t="shared" si="13"/>
        <v>25.407393978224594</v>
      </c>
      <c r="I43" s="36">
        <f t="shared" si="13"/>
        <v>56.4142997628053</v>
      </c>
      <c r="J43" s="36">
        <f t="shared" si="13"/>
        <v>0</v>
      </c>
      <c r="K43" s="36">
        <f t="shared" si="13"/>
        <v>0</v>
      </c>
      <c r="L43" s="36">
        <f t="shared" si="13"/>
        <v>11.6514008481196</v>
      </c>
      <c r="M43" s="36">
        <f t="shared" si="13"/>
        <v>0</v>
      </c>
      <c r="N43" s="36">
        <f t="shared" si="13"/>
        <v>0</v>
      </c>
      <c r="O43" s="36">
        <f t="shared" si="13"/>
        <v>0</v>
      </c>
      <c r="P43" s="36">
        <f t="shared" si="13"/>
        <v>0</v>
      </c>
      <c r="Q43" s="36">
        <f t="shared" si="13"/>
        <v>0</v>
      </c>
      <c r="R43" s="36">
        <f t="shared" si="13"/>
        <v>16.909965990291091</v>
      </c>
      <c r="S43" s="36">
        <f t="shared" si="13"/>
        <v>9.7116807631928008</v>
      </c>
      <c r="T43" s="36">
        <f t="shared" si="13"/>
        <v>0</v>
      </c>
      <c r="U43" s="36">
        <f t="shared" si="13"/>
        <v>0</v>
      </c>
      <c r="V43" s="36">
        <f t="shared" si="13"/>
        <v>2.9139869090286998</v>
      </c>
      <c r="W43" s="36">
        <f t="shared" si="13"/>
        <v>0</v>
      </c>
      <c r="X43" s="36">
        <f t="shared" si="13"/>
        <v>0</v>
      </c>
      <c r="Y43" s="36">
        <f t="shared" si="13"/>
        <v>0</v>
      </c>
      <c r="Z43" s="36">
        <f t="shared" si="13"/>
        <v>0</v>
      </c>
      <c r="AA43" s="36">
        <f t="shared" si="13"/>
        <v>0</v>
      </c>
      <c r="AB43" s="36">
        <f t="shared" si="13"/>
        <v>258.17084647563439</v>
      </c>
      <c r="AC43" s="36">
        <f t="shared" si="13"/>
        <v>24.372316195604</v>
      </c>
      <c r="AD43" s="36">
        <f t="shared" si="13"/>
        <v>0</v>
      </c>
      <c r="AE43" s="36">
        <f t="shared" si="13"/>
        <v>0</v>
      </c>
      <c r="AF43" s="36">
        <f t="shared" si="13"/>
        <v>187.56781590217986</v>
      </c>
      <c r="AG43" s="36">
        <f t="shared" si="13"/>
        <v>0</v>
      </c>
      <c r="AH43" s="36">
        <f t="shared" si="13"/>
        <v>0</v>
      </c>
      <c r="AI43" s="36">
        <f t="shared" si="13"/>
        <v>0</v>
      </c>
      <c r="AJ43" s="36">
        <f t="shared" si="13"/>
        <v>0</v>
      </c>
      <c r="AK43" s="36">
        <f t="shared" si="13"/>
        <v>0</v>
      </c>
      <c r="AL43" s="36">
        <f t="shared" si="13"/>
        <v>348.85124209968893</v>
      </c>
      <c r="AM43" s="36">
        <f t="shared" si="13"/>
        <v>25.285332674087403</v>
      </c>
      <c r="AN43" s="36">
        <f t="shared" si="13"/>
        <v>1.1290912700639999</v>
      </c>
      <c r="AO43" s="36">
        <f t="shared" si="13"/>
        <v>0</v>
      </c>
      <c r="AP43" s="36">
        <f t="shared" si="13"/>
        <v>112.92063775832531</v>
      </c>
      <c r="AQ43" s="36">
        <f t="shared" si="13"/>
        <v>0</v>
      </c>
      <c r="AR43" s="36">
        <f t="shared" si="13"/>
        <v>0</v>
      </c>
      <c r="AS43" s="36">
        <f t="shared" si="13"/>
        <v>0</v>
      </c>
      <c r="AT43" s="36">
        <f t="shared" si="13"/>
        <v>0</v>
      </c>
      <c r="AU43" s="36">
        <f t="shared" si="13"/>
        <v>0</v>
      </c>
      <c r="AV43" s="36">
        <f t="shared" si="13"/>
        <v>610.21213788097498</v>
      </c>
      <c r="AW43" s="36">
        <f t="shared" si="13"/>
        <v>96.138476818050691</v>
      </c>
      <c r="AX43" s="36">
        <f t="shared" si="13"/>
        <v>0</v>
      </c>
      <c r="AY43" s="36">
        <f t="shared" si="13"/>
        <v>0</v>
      </c>
      <c r="AZ43" s="36">
        <f t="shared" si="13"/>
        <v>308.50001924401442</v>
      </c>
      <c r="BA43" s="36">
        <f t="shared" si="13"/>
        <v>0</v>
      </c>
      <c r="BB43" s="36">
        <f t="shared" si="13"/>
        <v>0</v>
      </c>
      <c r="BC43" s="36">
        <f t="shared" si="13"/>
        <v>0</v>
      </c>
      <c r="BD43" s="36">
        <f t="shared" si="13"/>
        <v>0</v>
      </c>
      <c r="BE43" s="36">
        <f t="shared" si="13"/>
        <v>0</v>
      </c>
      <c r="BF43" s="36">
        <f t="shared" si="13"/>
        <v>148.19600604028705</v>
      </c>
      <c r="BG43" s="36">
        <f t="shared" si="13"/>
        <v>4.5505702459011994</v>
      </c>
      <c r="BH43" s="36">
        <f t="shared" si="13"/>
        <v>0</v>
      </c>
      <c r="BI43" s="36">
        <f t="shared" si="13"/>
        <v>0</v>
      </c>
      <c r="BJ43" s="36">
        <f t="shared" si="13"/>
        <v>36.069439140108607</v>
      </c>
      <c r="BK43" s="38">
        <f>BK42+BK34</f>
        <v>2295.8664558729697</v>
      </c>
    </row>
    <row r="44" spans="1:67" ht="3" customHeight="1" x14ac:dyDescent="0.2">
      <c r="A44" s="17"/>
      <c r="B44" s="25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5"/>
    </row>
    <row r="45" spans="1:67" x14ac:dyDescent="0.2">
      <c r="A45" s="17" t="s">
        <v>18</v>
      </c>
      <c r="B45" s="24" t="s">
        <v>8</v>
      </c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5"/>
    </row>
    <row r="46" spans="1:67" x14ac:dyDescent="0.2">
      <c r="A46" s="17" t="s">
        <v>80</v>
      </c>
      <c r="B46" s="25" t="s">
        <v>19</v>
      </c>
      <c r="C46" s="63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5"/>
    </row>
    <row r="47" spans="1:67" x14ac:dyDescent="0.2">
      <c r="A47" s="17"/>
      <c r="B47" s="26" t="s">
        <v>123</v>
      </c>
      <c r="C47" s="36">
        <v>0</v>
      </c>
      <c r="D47" s="36">
        <v>0.57430994448380002</v>
      </c>
      <c r="E47" s="36">
        <v>0</v>
      </c>
      <c r="F47" s="36">
        <v>0</v>
      </c>
      <c r="G47" s="36">
        <v>0</v>
      </c>
      <c r="H47" s="36">
        <v>1.4407186786304997</v>
      </c>
      <c r="I47" s="36">
        <v>0.37831950535460002</v>
      </c>
      <c r="J47" s="36">
        <v>0</v>
      </c>
      <c r="K47" s="36">
        <v>0</v>
      </c>
      <c r="L47" s="36">
        <v>0.87090317354740021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1.6056372212667012</v>
      </c>
      <c r="S47" s="36">
        <v>1.7046874342255998</v>
      </c>
      <c r="T47" s="36">
        <v>0</v>
      </c>
      <c r="U47" s="36">
        <v>0</v>
      </c>
      <c r="V47" s="36">
        <v>0.97934544251559996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48.366807477578959</v>
      </c>
      <c r="AC47" s="36">
        <v>8.3789993751916985</v>
      </c>
      <c r="AD47" s="36">
        <v>0</v>
      </c>
      <c r="AE47" s="36">
        <v>0</v>
      </c>
      <c r="AF47" s="36">
        <v>90.325248298095431</v>
      </c>
      <c r="AG47" s="36">
        <v>0</v>
      </c>
      <c r="AH47" s="36">
        <v>0</v>
      </c>
      <c r="AI47" s="36">
        <v>0</v>
      </c>
      <c r="AJ47" s="36">
        <v>0</v>
      </c>
      <c r="AK47" s="36">
        <v>0</v>
      </c>
      <c r="AL47" s="36">
        <v>73.544616930640416</v>
      </c>
      <c r="AM47" s="36">
        <v>9.4947548082237017</v>
      </c>
      <c r="AN47" s="36">
        <v>1.3248512316772001</v>
      </c>
      <c r="AO47" s="36">
        <v>0</v>
      </c>
      <c r="AP47" s="36">
        <v>61.543741392522577</v>
      </c>
      <c r="AQ47" s="36">
        <v>0</v>
      </c>
      <c r="AR47" s="36">
        <v>0</v>
      </c>
      <c r="AS47" s="36">
        <v>0</v>
      </c>
      <c r="AT47" s="36">
        <v>0</v>
      </c>
      <c r="AU47" s="36">
        <v>0</v>
      </c>
      <c r="AV47" s="36">
        <v>26.33149207353312</v>
      </c>
      <c r="AW47" s="36">
        <v>3.359872464418499</v>
      </c>
      <c r="AX47" s="36">
        <v>0</v>
      </c>
      <c r="AY47" s="36">
        <v>0</v>
      </c>
      <c r="AZ47" s="36">
        <v>38.899069638633129</v>
      </c>
      <c r="BA47" s="36">
        <v>0</v>
      </c>
      <c r="BB47" s="36">
        <v>0</v>
      </c>
      <c r="BC47" s="36">
        <v>0</v>
      </c>
      <c r="BD47" s="36">
        <v>0</v>
      </c>
      <c r="BE47" s="36">
        <v>0</v>
      </c>
      <c r="BF47" s="36">
        <v>12.923303903838924</v>
      </c>
      <c r="BG47" s="36">
        <v>10.256534362676799</v>
      </c>
      <c r="BH47" s="36">
        <v>0</v>
      </c>
      <c r="BI47" s="36">
        <v>0</v>
      </c>
      <c r="BJ47" s="36">
        <v>9.4625241869957986</v>
      </c>
      <c r="BK47" s="39">
        <f>SUM(C47:BJ47)</f>
        <v>401.76573754405047</v>
      </c>
    </row>
    <row r="48" spans="1:67" x14ac:dyDescent="0.2">
      <c r="A48" s="17"/>
      <c r="B48" s="27" t="s">
        <v>87</v>
      </c>
      <c r="C48" s="36">
        <f>SUM(C47)</f>
        <v>0</v>
      </c>
      <c r="D48" s="36">
        <f t="shared" ref="D48:BJ48" si="14">SUM(D47)</f>
        <v>0.57430994448380002</v>
      </c>
      <c r="E48" s="36">
        <f t="shared" si="14"/>
        <v>0</v>
      </c>
      <c r="F48" s="36">
        <f t="shared" si="14"/>
        <v>0</v>
      </c>
      <c r="G48" s="36">
        <f t="shared" si="14"/>
        <v>0</v>
      </c>
      <c r="H48" s="36">
        <f t="shared" si="14"/>
        <v>1.4407186786304997</v>
      </c>
      <c r="I48" s="36">
        <f t="shared" si="14"/>
        <v>0.37831950535460002</v>
      </c>
      <c r="J48" s="36">
        <f t="shared" si="14"/>
        <v>0</v>
      </c>
      <c r="K48" s="36">
        <f t="shared" si="14"/>
        <v>0</v>
      </c>
      <c r="L48" s="36">
        <f t="shared" si="14"/>
        <v>0.87090317354740021</v>
      </c>
      <c r="M48" s="36">
        <f t="shared" si="14"/>
        <v>0</v>
      </c>
      <c r="N48" s="36">
        <f t="shared" si="14"/>
        <v>0</v>
      </c>
      <c r="O48" s="36">
        <f t="shared" si="14"/>
        <v>0</v>
      </c>
      <c r="P48" s="36">
        <f t="shared" si="14"/>
        <v>0</v>
      </c>
      <c r="Q48" s="36">
        <f t="shared" si="14"/>
        <v>0</v>
      </c>
      <c r="R48" s="36">
        <f t="shared" si="14"/>
        <v>1.6056372212667012</v>
      </c>
      <c r="S48" s="36">
        <f t="shared" si="14"/>
        <v>1.7046874342255998</v>
      </c>
      <c r="T48" s="36">
        <f t="shared" si="14"/>
        <v>0</v>
      </c>
      <c r="U48" s="36">
        <f t="shared" si="14"/>
        <v>0</v>
      </c>
      <c r="V48" s="36">
        <f t="shared" si="14"/>
        <v>0.97934544251559996</v>
      </c>
      <c r="W48" s="36">
        <f t="shared" si="14"/>
        <v>0</v>
      </c>
      <c r="X48" s="36">
        <f t="shared" si="14"/>
        <v>0</v>
      </c>
      <c r="Y48" s="36">
        <f t="shared" si="14"/>
        <v>0</v>
      </c>
      <c r="Z48" s="36">
        <f t="shared" si="14"/>
        <v>0</v>
      </c>
      <c r="AA48" s="36">
        <f t="shared" si="14"/>
        <v>0</v>
      </c>
      <c r="AB48" s="36">
        <f t="shared" si="14"/>
        <v>48.366807477578959</v>
      </c>
      <c r="AC48" s="36">
        <f t="shared" si="14"/>
        <v>8.3789993751916985</v>
      </c>
      <c r="AD48" s="36">
        <f t="shared" si="14"/>
        <v>0</v>
      </c>
      <c r="AE48" s="36">
        <f t="shared" si="14"/>
        <v>0</v>
      </c>
      <c r="AF48" s="36">
        <f t="shared" si="14"/>
        <v>90.325248298095431</v>
      </c>
      <c r="AG48" s="36">
        <f t="shared" si="14"/>
        <v>0</v>
      </c>
      <c r="AH48" s="36">
        <f t="shared" si="14"/>
        <v>0</v>
      </c>
      <c r="AI48" s="36">
        <f t="shared" si="14"/>
        <v>0</v>
      </c>
      <c r="AJ48" s="36">
        <f t="shared" si="14"/>
        <v>0</v>
      </c>
      <c r="AK48" s="36">
        <f t="shared" si="14"/>
        <v>0</v>
      </c>
      <c r="AL48" s="36">
        <f t="shared" si="14"/>
        <v>73.544616930640416</v>
      </c>
      <c r="AM48" s="36">
        <f t="shared" si="14"/>
        <v>9.4947548082237017</v>
      </c>
      <c r="AN48" s="36">
        <f t="shared" si="14"/>
        <v>1.3248512316772001</v>
      </c>
      <c r="AO48" s="36">
        <f t="shared" si="14"/>
        <v>0</v>
      </c>
      <c r="AP48" s="36">
        <f t="shared" si="14"/>
        <v>61.543741392522577</v>
      </c>
      <c r="AQ48" s="36">
        <f t="shared" si="14"/>
        <v>0</v>
      </c>
      <c r="AR48" s="36">
        <f t="shared" si="14"/>
        <v>0</v>
      </c>
      <c r="AS48" s="36">
        <f t="shared" si="14"/>
        <v>0</v>
      </c>
      <c r="AT48" s="36">
        <f t="shared" si="14"/>
        <v>0</v>
      </c>
      <c r="AU48" s="36">
        <f t="shared" si="14"/>
        <v>0</v>
      </c>
      <c r="AV48" s="36">
        <f t="shared" si="14"/>
        <v>26.33149207353312</v>
      </c>
      <c r="AW48" s="36">
        <f t="shared" si="14"/>
        <v>3.359872464418499</v>
      </c>
      <c r="AX48" s="36">
        <f t="shared" si="14"/>
        <v>0</v>
      </c>
      <c r="AY48" s="36">
        <f t="shared" si="14"/>
        <v>0</v>
      </c>
      <c r="AZ48" s="36">
        <f t="shared" si="14"/>
        <v>38.899069638633129</v>
      </c>
      <c r="BA48" s="36">
        <f t="shared" si="14"/>
        <v>0</v>
      </c>
      <c r="BB48" s="36">
        <f t="shared" si="14"/>
        <v>0</v>
      </c>
      <c r="BC48" s="36">
        <f t="shared" si="14"/>
        <v>0</v>
      </c>
      <c r="BD48" s="36">
        <f t="shared" si="14"/>
        <v>0</v>
      </c>
      <c r="BE48" s="36">
        <f t="shared" si="14"/>
        <v>0</v>
      </c>
      <c r="BF48" s="36">
        <f t="shared" si="14"/>
        <v>12.923303903838924</v>
      </c>
      <c r="BG48" s="36">
        <f t="shared" si="14"/>
        <v>10.256534362676799</v>
      </c>
      <c r="BH48" s="36">
        <f t="shared" si="14"/>
        <v>0</v>
      </c>
      <c r="BI48" s="36">
        <f t="shared" si="14"/>
        <v>0</v>
      </c>
      <c r="BJ48" s="36">
        <f t="shared" si="14"/>
        <v>9.4625241869957986</v>
      </c>
      <c r="BK48" s="39">
        <f>SUM(BK47)</f>
        <v>401.76573754405047</v>
      </c>
    </row>
    <row r="49" spans="1:63" ht="2.25" customHeight="1" x14ac:dyDescent="0.2">
      <c r="A49" s="17"/>
      <c r="B49" s="25"/>
      <c r="C49" s="63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5"/>
    </row>
    <row r="50" spans="1:63" x14ac:dyDescent="0.2">
      <c r="A50" s="17" t="s">
        <v>4</v>
      </c>
      <c r="B50" s="24" t="s">
        <v>9</v>
      </c>
      <c r="C50" s="63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5"/>
    </row>
    <row r="51" spans="1:63" x14ac:dyDescent="0.2">
      <c r="A51" s="17" t="s">
        <v>80</v>
      </c>
      <c r="B51" s="25" t="s">
        <v>20</v>
      </c>
      <c r="C51" s="63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5"/>
    </row>
    <row r="52" spans="1:63" x14ac:dyDescent="0.2">
      <c r="A52" s="17"/>
      <c r="B52" s="34" t="s">
        <v>117</v>
      </c>
      <c r="C52" s="40">
        <v>0</v>
      </c>
      <c r="D52" s="40">
        <v>39.410600000000002</v>
      </c>
      <c r="E52" s="40">
        <v>0</v>
      </c>
      <c r="F52" s="40">
        <v>0</v>
      </c>
      <c r="G52" s="40">
        <v>0</v>
      </c>
      <c r="H52" s="40">
        <v>14.5558</v>
      </c>
      <c r="I52" s="40">
        <v>0.37580000000000002</v>
      </c>
      <c r="J52" s="40">
        <v>0</v>
      </c>
      <c r="K52" s="40">
        <v>0</v>
      </c>
      <c r="L52" s="40">
        <v>6.5932000000000004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8.8851999999999993</v>
      </c>
      <c r="S52" s="40">
        <v>0.191</v>
      </c>
      <c r="T52" s="40">
        <v>0</v>
      </c>
      <c r="U52" s="40">
        <v>0</v>
      </c>
      <c r="V52" s="40">
        <v>1.9581999999999999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39">
        <f>SUM(C52:BJ52)</f>
        <v>71.969800000000006</v>
      </c>
    </row>
    <row r="53" spans="1:63" x14ac:dyDescent="0.2">
      <c r="A53" s="17"/>
      <c r="B53" s="26" t="s">
        <v>89</v>
      </c>
      <c r="C53" s="36">
        <f>SUM(C52)</f>
        <v>0</v>
      </c>
      <c r="D53" s="36">
        <f t="shared" ref="D53:BJ53" si="15">SUM(D52)</f>
        <v>39.410600000000002</v>
      </c>
      <c r="E53" s="36">
        <f t="shared" si="15"/>
        <v>0</v>
      </c>
      <c r="F53" s="36">
        <f t="shared" si="15"/>
        <v>0</v>
      </c>
      <c r="G53" s="36">
        <f t="shared" si="15"/>
        <v>0</v>
      </c>
      <c r="H53" s="36">
        <f t="shared" si="15"/>
        <v>14.5558</v>
      </c>
      <c r="I53" s="36">
        <f t="shared" si="15"/>
        <v>0.37580000000000002</v>
      </c>
      <c r="J53" s="36">
        <f t="shared" si="15"/>
        <v>0</v>
      </c>
      <c r="K53" s="36">
        <f t="shared" si="15"/>
        <v>0</v>
      </c>
      <c r="L53" s="36">
        <f t="shared" si="15"/>
        <v>6.5932000000000004</v>
      </c>
      <c r="M53" s="36">
        <f t="shared" si="15"/>
        <v>0</v>
      </c>
      <c r="N53" s="36">
        <f t="shared" si="15"/>
        <v>0</v>
      </c>
      <c r="O53" s="36">
        <f t="shared" si="15"/>
        <v>0</v>
      </c>
      <c r="P53" s="36">
        <f t="shared" si="15"/>
        <v>0</v>
      </c>
      <c r="Q53" s="36">
        <f t="shared" si="15"/>
        <v>0</v>
      </c>
      <c r="R53" s="36">
        <f t="shared" si="15"/>
        <v>8.8851999999999993</v>
      </c>
      <c r="S53" s="36">
        <f t="shared" si="15"/>
        <v>0.191</v>
      </c>
      <c r="T53" s="36">
        <f t="shared" si="15"/>
        <v>0</v>
      </c>
      <c r="U53" s="36">
        <f t="shared" si="15"/>
        <v>0</v>
      </c>
      <c r="V53" s="36">
        <f t="shared" si="15"/>
        <v>1.9581999999999999</v>
      </c>
      <c r="W53" s="36">
        <f t="shared" si="15"/>
        <v>0</v>
      </c>
      <c r="X53" s="36">
        <f t="shared" si="15"/>
        <v>0</v>
      </c>
      <c r="Y53" s="36">
        <f t="shared" si="15"/>
        <v>0</v>
      </c>
      <c r="Z53" s="36">
        <f t="shared" si="15"/>
        <v>0</v>
      </c>
      <c r="AA53" s="36">
        <f t="shared" si="15"/>
        <v>0</v>
      </c>
      <c r="AB53" s="36">
        <f t="shared" si="15"/>
        <v>0</v>
      </c>
      <c r="AC53" s="36">
        <f t="shared" si="15"/>
        <v>0</v>
      </c>
      <c r="AD53" s="36">
        <f t="shared" si="15"/>
        <v>0</v>
      </c>
      <c r="AE53" s="36">
        <f t="shared" si="15"/>
        <v>0</v>
      </c>
      <c r="AF53" s="36">
        <f t="shared" si="15"/>
        <v>0</v>
      </c>
      <c r="AG53" s="36">
        <f t="shared" si="15"/>
        <v>0</v>
      </c>
      <c r="AH53" s="36">
        <f t="shared" si="15"/>
        <v>0</v>
      </c>
      <c r="AI53" s="36">
        <f t="shared" si="15"/>
        <v>0</v>
      </c>
      <c r="AJ53" s="36">
        <f t="shared" si="15"/>
        <v>0</v>
      </c>
      <c r="AK53" s="36">
        <f t="shared" si="15"/>
        <v>0</v>
      </c>
      <c r="AL53" s="36">
        <f t="shared" si="15"/>
        <v>0</v>
      </c>
      <c r="AM53" s="36">
        <f t="shared" si="15"/>
        <v>0</v>
      </c>
      <c r="AN53" s="36">
        <f t="shared" si="15"/>
        <v>0</v>
      </c>
      <c r="AO53" s="36">
        <f t="shared" si="15"/>
        <v>0</v>
      </c>
      <c r="AP53" s="36">
        <f t="shared" si="15"/>
        <v>0</v>
      </c>
      <c r="AQ53" s="36">
        <f t="shared" si="15"/>
        <v>0</v>
      </c>
      <c r="AR53" s="36">
        <f t="shared" si="15"/>
        <v>0</v>
      </c>
      <c r="AS53" s="36">
        <f t="shared" si="15"/>
        <v>0</v>
      </c>
      <c r="AT53" s="36">
        <f t="shared" si="15"/>
        <v>0</v>
      </c>
      <c r="AU53" s="36">
        <f t="shared" si="15"/>
        <v>0</v>
      </c>
      <c r="AV53" s="36">
        <f t="shared" si="15"/>
        <v>0</v>
      </c>
      <c r="AW53" s="36">
        <f t="shared" si="15"/>
        <v>0</v>
      </c>
      <c r="AX53" s="36">
        <f t="shared" si="15"/>
        <v>0</v>
      </c>
      <c r="AY53" s="36">
        <f t="shared" si="15"/>
        <v>0</v>
      </c>
      <c r="AZ53" s="36">
        <f t="shared" si="15"/>
        <v>0</v>
      </c>
      <c r="BA53" s="36">
        <f t="shared" si="15"/>
        <v>0</v>
      </c>
      <c r="BB53" s="36">
        <f t="shared" si="15"/>
        <v>0</v>
      </c>
      <c r="BC53" s="36">
        <f t="shared" si="15"/>
        <v>0</v>
      </c>
      <c r="BD53" s="36">
        <f t="shared" si="15"/>
        <v>0</v>
      </c>
      <c r="BE53" s="36">
        <f t="shared" si="15"/>
        <v>0</v>
      </c>
      <c r="BF53" s="36">
        <f t="shared" si="15"/>
        <v>0</v>
      </c>
      <c r="BG53" s="36">
        <f t="shared" si="15"/>
        <v>0</v>
      </c>
      <c r="BH53" s="36">
        <f t="shared" si="15"/>
        <v>0</v>
      </c>
      <c r="BI53" s="36">
        <f t="shared" si="15"/>
        <v>0</v>
      </c>
      <c r="BJ53" s="36">
        <f t="shared" si="15"/>
        <v>0</v>
      </c>
      <c r="BK53" s="39">
        <f>SUM(BK52)</f>
        <v>71.969800000000006</v>
      </c>
    </row>
    <row r="54" spans="1:63" x14ac:dyDescent="0.2">
      <c r="A54" s="17" t="s">
        <v>81</v>
      </c>
      <c r="B54" s="25" t="s">
        <v>21</v>
      </c>
      <c r="C54" s="63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5"/>
    </row>
    <row r="55" spans="1:63" x14ac:dyDescent="0.2">
      <c r="A55" s="17"/>
      <c r="B55" s="26" t="s">
        <v>40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0</v>
      </c>
      <c r="AZ55" s="36">
        <v>0</v>
      </c>
      <c r="BA55" s="36">
        <v>0</v>
      </c>
      <c r="BB55" s="36">
        <v>0</v>
      </c>
      <c r="BC55" s="36">
        <v>0</v>
      </c>
      <c r="BD55" s="36">
        <v>0</v>
      </c>
      <c r="BE55" s="36">
        <v>0</v>
      </c>
      <c r="BF55" s="36">
        <v>0</v>
      </c>
      <c r="BG55" s="36">
        <v>0</v>
      </c>
      <c r="BH55" s="36">
        <v>0</v>
      </c>
      <c r="BI55" s="36">
        <v>0</v>
      </c>
      <c r="BJ55" s="36">
        <v>0</v>
      </c>
      <c r="BK55" s="39">
        <f>SUM(C55:BJ55)</f>
        <v>0</v>
      </c>
    </row>
    <row r="56" spans="1:63" x14ac:dyDescent="0.2">
      <c r="A56" s="17"/>
      <c r="B56" s="26" t="s">
        <v>90</v>
      </c>
      <c r="C56" s="36">
        <f t="shared" ref="C56:BJ56" si="16">SUM(C55)</f>
        <v>0</v>
      </c>
      <c r="D56" s="36">
        <f t="shared" si="16"/>
        <v>0</v>
      </c>
      <c r="E56" s="36">
        <f t="shared" si="16"/>
        <v>0</v>
      </c>
      <c r="F56" s="36">
        <f t="shared" si="16"/>
        <v>0</v>
      </c>
      <c r="G56" s="36">
        <f t="shared" si="16"/>
        <v>0</v>
      </c>
      <c r="H56" s="36">
        <f t="shared" si="16"/>
        <v>0</v>
      </c>
      <c r="I56" s="36">
        <f t="shared" si="16"/>
        <v>0</v>
      </c>
      <c r="J56" s="36">
        <f t="shared" si="16"/>
        <v>0</v>
      </c>
      <c r="K56" s="36">
        <f t="shared" si="16"/>
        <v>0</v>
      </c>
      <c r="L56" s="36">
        <f t="shared" si="16"/>
        <v>0</v>
      </c>
      <c r="M56" s="36">
        <f t="shared" si="16"/>
        <v>0</v>
      </c>
      <c r="N56" s="36">
        <f t="shared" si="16"/>
        <v>0</v>
      </c>
      <c r="O56" s="36">
        <f t="shared" si="16"/>
        <v>0</v>
      </c>
      <c r="P56" s="36">
        <f t="shared" si="16"/>
        <v>0</v>
      </c>
      <c r="Q56" s="36">
        <f t="shared" si="16"/>
        <v>0</v>
      </c>
      <c r="R56" s="36">
        <f t="shared" si="16"/>
        <v>0</v>
      </c>
      <c r="S56" s="36">
        <f t="shared" si="16"/>
        <v>0</v>
      </c>
      <c r="T56" s="36">
        <f t="shared" si="16"/>
        <v>0</v>
      </c>
      <c r="U56" s="36">
        <f t="shared" si="16"/>
        <v>0</v>
      </c>
      <c r="V56" s="36">
        <f t="shared" si="16"/>
        <v>0</v>
      </c>
      <c r="W56" s="36">
        <f t="shared" si="16"/>
        <v>0</v>
      </c>
      <c r="X56" s="36">
        <f t="shared" si="16"/>
        <v>0</v>
      </c>
      <c r="Y56" s="36">
        <f t="shared" si="16"/>
        <v>0</v>
      </c>
      <c r="Z56" s="36">
        <f t="shared" si="16"/>
        <v>0</v>
      </c>
      <c r="AA56" s="36">
        <f t="shared" si="16"/>
        <v>0</v>
      </c>
      <c r="AB56" s="36">
        <f t="shared" si="16"/>
        <v>0</v>
      </c>
      <c r="AC56" s="36">
        <f t="shared" si="16"/>
        <v>0</v>
      </c>
      <c r="AD56" s="36">
        <f t="shared" si="16"/>
        <v>0</v>
      </c>
      <c r="AE56" s="36">
        <f t="shared" si="16"/>
        <v>0</v>
      </c>
      <c r="AF56" s="36">
        <f t="shared" si="16"/>
        <v>0</v>
      </c>
      <c r="AG56" s="36">
        <f t="shared" si="16"/>
        <v>0</v>
      </c>
      <c r="AH56" s="36">
        <f t="shared" si="16"/>
        <v>0</v>
      </c>
      <c r="AI56" s="36">
        <f t="shared" si="16"/>
        <v>0</v>
      </c>
      <c r="AJ56" s="36">
        <f t="shared" si="16"/>
        <v>0</v>
      </c>
      <c r="AK56" s="36">
        <f t="shared" si="16"/>
        <v>0</v>
      </c>
      <c r="AL56" s="36">
        <f t="shared" si="16"/>
        <v>0</v>
      </c>
      <c r="AM56" s="36">
        <f t="shared" si="16"/>
        <v>0</v>
      </c>
      <c r="AN56" s="36">
        <f t="shared" si="16"/>
        <v>0</v>
      </c>
      <c r="AO56" s="36">
        <f t="shared" si="16"/>
        <v>0</v>
      </c>
      <c r="AP56" s="36">
        <f t="shared" si="16"/>
        <v>0</v>
      </c>
      <c r="AQ56" s="36">
        <f t="shared" si="16"/>
        <v>0</v>
      </c>
      <c r="AR56" s="36">
        <f t="shared" si="16"/>
        <v>0</v>
      </c>
      <c r="AS56" s="36">
        <f t="shared" si="16"/>
        <v>0</v>
      </c>
      <c r="AT56" s="36">
        <f t="shared" si="16"/>
        <v>0</v>
      </c>
      <c r="AU56" s="36">
        <f t="shared" si="16"/>
        <v>0</v>
      </c>
      <c r="AV56" s="36">
        <f t="shared" si="16"/>
        <v>0</v>
      </c>
      <c r="AW56" s="36">
        <f t="shared" si="16"/>
        <v>0</v>
      </c>
      <c r="AX56" s="36">
        <f t="shared" si="16"/>
        <v>0</v>
      </c>
      <c r="AY56" s="36">
        <f t="shared" si="16"/>
        <v>0</v>
      </c>
      <c r="AZ56" s="36">
        <f t="shared" si="16"/>
        <v>0</v>
      </c>
      <c r="BA56" s="36">
        <f t="shared" si="16"/>
        <v>0</v>
      </c>
      <c r="BB56" s="36">
        <f t="shared" si="16"/>
        <v>0</v>
      </c>
      <c r="BC56" s="36">
        <f t="shared" si="16"/>
        <v>0</v>
      </c>
      <c r="BD56" s="36">
        <f t="shared" si="16"/>
        <v>0</v>
      </c>
      <c r="BE56" s="36">
        <f t="shared" si="16"/>
        <v>0</v>
      </c>
      <c r="BF56" s="36">
        <f t="shared" si="16"/>
        <v>0</v>
      </c>
      <c r="BG56" s="36">
        <f t="shared" si="16"/>
        <v>0</v>
      </c>
      <c r="BH56" s="36">
        <f t="shared" si="16"/>
        <v>0</v>
      </c>
      <c r="BI56" s="36">
        <f t="shared" si="16"/>
        <v>0</v>
      </c>
      <c r="BJ56" s="36">
        <f t="shared" si="16"/>
        <v>0</v>
      </c>
      <c r="BK56" s="39">
        <f>SUM(BK55)</f>
        <v>0</v>
      </c>
    </row>
    <row r="57" spans="1:63" x14ac:dyDescent="0.2">
      <c r="A57" s="17"/>
      <c r="B57" s="27" t="s">
        <v>88</v>
      </c>
      <c r="C57" s="38">
        <f>C56+C53</f>
        <v>0</v>
      </c>
      <c r="D57" s="38">
        <f t="shared" ref="D57:BJ57" si="17">D56+D53</f>
        <v>39.410600000000002</v>
      </c>
      <c r="E57" s="38">
        <f t="shared" si="17"/>
        <v>0</v>
      </c>
      <c r="F57" s="38">
        <f t="shared" si="17"/>
        <v>0</v>
      </c>
      <c r="G57" s="38">
        <f t="shared" si="17"/>
        <v>0</v>
      </c>
      <c r="H57" s="38">
        <f t="shared" si="17"/>
        <v>14.5558</v>
      </c>
      <c r="I57" s="38">
        <f t="shared" si="17"/>
        <v>0.37580000000000002</v>
      </c>
      <c r="J57" s="38">
        <f t="shared" si="17"/>
        <v>0</v>
      </c>
      <c r="K57" s="38">
        <f t="shared" si="17"/>
        <v>0</v>
      </c>
      <c r="L57" s="38">
        <f t="shared" si="17"/>
        <v>6.5932000000000004</v>
      </c>
      <c r="M57" s="38">
        <f t="shared" si="17"/>
        <v>0</v>
      </c>
      <c r="N57" s="38">
        <f t="shared" si="17"/>
        <v>0</v>
      </c>
      <c r="O57" s="38">
        <f t="shared" si="17"/>
        <v>0</v>
      </c>
      <c r="P57" s="38">
        <f t="shared" si="17"/>
        <v>0</v>
      </c>
      <c r="Q57" s="38">
        <f t="shared" si="17"/>
        <v>0</v>
      </c>
      <c r="R57" s="38">
        <f t="shared" si="17"/>
        <v>8.8851999999999993</v>
      </c>
      <c r="S57" s="38">
        <f t="shared" si="17"/>
        <v>0.191</v>
      </c>
      <c r="T57" s="38">
        <f t="shared" si="17"/>
        <v>0</v>
      </c>
      <c r="U57" s="38">
        <f t="shared" si="17"/>
        <v>0</v>
      </c>
      <c r="V57" s="38">
        <f t="shared" si="17"/>
        <v>1.9581999999999999</v>
      </c>
      <c r="W57" s="38">
        <f t="shared" si="17"/>
        <v>0</v>
      </c>
      <c r="X57" s="38">
        <f t="shared" si="17"/>
        <v>0</v>
      </c>
      <c r="Y57" s="38">
        <f t="shared" si="17"/>
        <v>0</v>
      </c>
      <c r="Z57" s="38">
        <f t="shared" si="17"/>
        <v>0</v>
      </c>
      <c r="AA57" s="38">
        <f t="shared" si="17"/>
        <v>0</v>
      </c>
      <c r="AB57" s="38">
        <f t="shared" si="17"/>
        <v>0</v>
      </c>
      <c r="AC57" s="38">
        <f t="shared" si="17"/>
        <v>0</v>
      </c>
      <c r="AD57" s="38">
        <f t="shared" si="17"/>
        <v>0</v>
      </c>
      <c r="AE57" s="38">
        <f t="shared" si="17"/>
        <v>0</v>
      </c>
      <c r="AF57" s="38">
        <f t="shared" si="17"/>
        <v>0</v>
      </c>
      <c r="AG57" s="38">
        <f t="shared" si="17"/>
        <v>0</v>
      </c>
      <c r="AH57" s="38">
        <f t="shared" si="17"/>
        <v>0</v>
      </c>
      <c r="AI57" s="38">
        <f t="shared" si="17"/>
        <v>0</v>
      </c>
      <c r="AJ57" s="38">
        <f t="shared" si="17"/>
        <v>0</v>
      </c>
      <c r="AK57" s="38">
        <f t="shared" si="17"/>
        <v>0</v>
      </c>
      <c r="AL57" s="38">
        <f t="shared" si="17"/>
        <v>0</v>
      </c>
      <c r="AM57" s="38">
        <f t="shared" si="17"/>
        <v>0</v>
      </c>
      <c r="AN57" s="38">
        <f t="shared" si="17"/>
        <v>0</v>
      </c>
      <c r="AO57" s="38">
        <f t="shared" si="17"/>
        <v>0</v>
      </c>
      <c r="AP57" s="38">
        <f t="shared" si="17"/>
        <v>0</v>
      </c>
      <c r="AQ57" s="38">
        <f t="shared" si="17"/>
        <v>0</v>
      </c>
      <c r="AR57" s="38">
        <f t="shared" si="17"/>
        <v>0</v>
      </c>
      <c r="AS57" s="38">
        <f t="shared" si="17"/>
        <v>0</v>
      </c>
      <c r="AT57" s="38">
        <f t="shared" si="17"/>
        <v>0</v>
      </c>
      <c r="AU57" s="38">
        <f t="shared" si="17"/>
        <v>0</v>
      </c>
      <c r="AV57" s="38">
        <f t="shared" si="17"/>
        <v>0</v>
      </c>
      <c r="AW57" s="38">
        <f t="shared" si="17"/>
        <v>0</v>
      </c>
      <c r="AX57" s="38">
        <f t="shared" si="17"/>
        <v>0</v>
      </c>
      <c r="AY57" s="38">
        <f t="shared" si="17"/>
        <v>0</v>
      </c>
      <c r="AZ57" s="38">
        <f t="shared" si="17"/>
        <v>0</v>
      </c>
      <c r="BA57" s="38">
        <f t="shared" si="17"/>
        <v>0</v>
      </c>
      <c r="BB57" s="38">
        <f t="shared" si="17"/>
        <v>0</v>
      </c>
      <c r="BC57" s="38">
        <f t="shared" si="17"/>
        <v>0</v>
      </c>
      <c r="BD57" s="38">
        <f t="shared" si="17"/>
        <v>0</v>
      </c>
      <c r="BE57" s="38">
        <f t="shared" si="17"/>
        <v>0</v>
      </c>
      <c r="BF57" s="38">
        <f t="shared" si="17"/>
        <v>0</v>
      </c>
      <c r="BG57" s="38">
        <f t="shared" si="17"/>
        <v>0</v>
      </c>
      <c r="BH57" s="38">
        <f t="shared" si="17"/>
        <v>0</v>
      </c>
      <c r="BI57" s="38">
        <f t="shared" si="17"/>
        <v>0</v>
      </c>
      <c r="BJ57" s="38">
        <f t="shared" si="17"/>
        <v>0</v>
      </c>
      <c r="BK57" s="38">
        <f>BK56+BK53</f>
        <v>71.969800000000006</v>
      </c>
    </row>
    <row r="58" spans="1:63" ht="4.5" customHeight="1" x14ac:dyDescent="0.2">
      <c r="A58" s="17"/>
      <c r="B58" s="25"/>
      <c r="C58" s="63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5"/>
    </row>
    <row r="59" spans="1:63" x14ac:dyDescent="0.2">
      <c r="A59" s="17" t="s">
        <v>22</v>
      </c>
      <c r="B59" s="24" t="s">
        <v>23</v>
      </c>
      <c r="C59" s="63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5"/>
    </row>
    <row r="60" spans="1:63" x14ac:dyDescent="0.2">
      <c r="A60" s="17" t="s">
        <v>80</v>
      </c>
      <c r="B60" s="25" t="s">
        <v>24</v>
      </c>
      <c r="C60" s="63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5"/>
    </row>
    <row r="61" spans="1:63" x14ac:dyDescent="0.2">
      <c r="A61" s="17"/>
      <c r="B61" s="26" t="s">
        <v>40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6">
        <v>0</v>
      </c>
      <c r="AN61" s="36">
        <v>0</v>
      </c>
      <c r="AO61" s="36">
        <v>0</v>
      </c>
      <c r="AP61" s="36">
        <v>0</v>
      </c>
      <c r="AQ61" s="36">
        <v>0</v>
      </c>
      <c r="AR61" s="36">
        <v>0</v>
      </c>
      <c r="AS61" s="36">
        <v>0</v>
      </c>
      <c r="AT61" s="36">
        <v>0</v>
      </c>
      <c r="AU61" s="36">
        <v>0</v>
      </c>
      <c r="AV61" s="36">
        <v>0</v>
      </c>
      <c r="AW61" s="36">
        <v>0</v>
      </c>
      <c r="AX61" s="36">
        <v>0</v>
      </c>
      <c r="AY61" s="36">
        <v>0</v>
      </c>
      <c r="AZ61" s="36">
        <v>0</v>
      </c>
      <c r="BA61" s="36">
        <v>0</v>
      </c>
      <c r="BB61" s="36">
        <v>0</v>
      </c>
      <c r="BC61" s="36">
        <v>0</v>
      </c>
      <c r="BD61" s="36">
        <v>0</v>
      </c>
      <c r="BE61" s="36">
        <v>0</v>
      </c>
      <c r="BF61" s="36">
        <v>0</v>
      </c>
      <c r="BG61" s="36">
        <v>0</v>
      </c>
      <c r="BH61" s="36">
        <v>0</v>
      </c>
      <c r="BI61" s="36">
        <v>0</v>
      </c>
      <c r="BJ61" s="36">
        <v>0</v>
      </c>
      <c r="BK61" s="39">
        <f>SUM(C61:BJ61)</f>
        <v>0</v>
      </c>
    </row>
    <row r="62" spans="1:63" x14ac:dyDescent="0.2">
      <c r="A62" s="17"/>
      <c r="B62" s="27" t="s">
        <v>87</v>
      </c>
      <c r="C62" s="36">
        <f t="shared" ref="C62:BJ62" si="18">SUM(C61)</f>
        <v>0</v>
      </c>
      <c r="D62" s="36">
        <f t="shared" si="18"/>
        <v>0</v>
      </c>
      <c r="E62" s="36">
        <f t="shared" si="18"/>
        <v>0</v>
      </c>
      <c r="F62" s="36">
        <f t="shared" si="18"/>
        <v>0</v>
      </c>
      <c r="G62" s="36">
        <f t="shared" si="18"/>
        <v>0</v>
      </c>
      <c r="H62" s="36">
        <f t="shared" si="18"/>
        <v>0</v>
      </c>
      <c r="I62" s="36">
        <f t="shared" si="18"/>
        <v>0</v>
      </c>
      <c r="J62" s="36">
        <f t="shared" si="18"/>
        <v>0</v>
      </c>
      <c r="K62" s="36">
        <f t="shared" si="18"/>
        <v>0</v>
      </c>
      <c r="L62" s="36">
        <f t="shared" si="18"/>
        <v>0</v>
      </c>
      <c r="M62" s="36">
        <f t="shared" si="18"/>
        <v>0</v>
      </c>
      <c r="N62" s="36">
        <f t="shared" si="18"/>
        <v>0</v>
      </c>
      <c r="O62" s="36">
        <f t="shared" si="18"/>
        <v>0</v>
      </c>
      <c r="P62" s="36">
        <f t="shared" si="18"/>
        <v>0</v>
      </c>
      <c r="Q62" s="36">
        <f t="shared" si="18"/>
        <v>0</v>
      </c>
      <c r="R62" s="36">
        <f t="shared" si="18"/>
        <v>0</v>
      </c>
      <c r="S62" s="36">
        <f t="shared" si="18"/>
        <v>0</v>
      </c>
      <c r="T62" s="36">
        <f t="shared" si="18"/>
        <v>0</v>
      </c>
      <c r="U62" s="36">
        <f t="shared" si="18"/>
        <v>0</v>
      </c>
      <c r="V62" s="36">
        <f t="shared" si="18"/>
        <v>0</v>
      </c>
      <c r="W62" s="36">
        <f t="shared" si="18"/>
        <v>0</v>
      </c>
      <c r="X62" s="36">
        <f t="shared" si="18"/>
        <v>0</v>
      </c>
      <c r="Y62" s="36">
        <f t="shared" si="18"/>
        <v>0</v>
      </c>
      <c r="Z62" s="36">
        <f t="shared" si="18"/>
        <v>0</v>
      </c>
      <c r="AA62" s="36">
        <f t="shared" si="18"/>
        <v>0</v>
      </c>
      <c r="AB62" s="36">
        <f t="shared" si="18"/>
        <v>0</v>
      </c>
      <c r="AC62" s="36">
        <f t="shared" si="18"/>
        <v>0</v>
      </c>
      <c r="AD62" s="36">
        <f t="shared" si="18"/>
        <v>0</v>
      </c>
      <c r="AE62" s="36">
        <f t="shared" si="18"/>
        <v>0</v>
      </c>
      <c r="AF62" s="36">
        <f t="shared" si="18"/>
        <v>0</v>
      </c>
      <c r="AG62" s="36">
        <f t="shared" si="18"/>
        <v>0</v>
      </c>
      <c r="AH62" s="36">
        <f t="shared" si="18"/>
        <v>0</v>
      </c>
      <c r="AI62" s="36">
        <f t="shared" si="18"/>
        <v>0</v>
      </c>
      <c r="AJ62" s="36">
        <f t="shared" si="18"/>
        <v>0</v>
      </c>
      <c r="AK62" s="36">
        <f t="shared" si="18"/>
        <v>0</v>
      </c>
      <c r="AL62" s="36">
        <f t="shared" si="18"/>
        <v>0</v>
      </c>
      <c r="AM62" s="36">
        <f t="shared" si="18"/>
        <v>0</v>
      </c>
      <c r="AN62" s="36">
        <f t="shared" si="18"/>
        <v>0</v>
      </c>
      <c r="AO62" s="36">
        <f t="shared" si="18"/>
        <v>0</v>
      </c>
      <c r="AP62" s="36">
        <f t="shared" si="18"/>
        <v>0</v>
      </c>
      <c r="AQ62" s="36">
        <f t="shared" si="18"/>
        <v>0</v>
      </c>
      <c r="AR62" s="36">
        <f t="shared" si="18"/>
        <v>0</v>
      </c>
      <c r="AS62" s="36">
        <f t="shared" si="18"/>
        <v>0</v>
      </c>
      <c r="AT62" s="36">
        <f t="shared" si="18"/>
        <v>0</v>
      </c>
      <c r="AU62" s="36">
        <f t="shared" si="18"/>
        <v>0</v>
      </c>
      <c r="AV62" s="36">
        <f t="shared" si="18"/>
        <v>0</v>
      </c>
      <c r="AW62" s="36">
        <f t="shared" si="18"/>
        <v>0</v>
      </c>
      <c r="AX62" s="36">
        <f t="shared" si="18"/>
        <v>0</v>
      </c>
      <c r="AY62" s="36">
        <f t="shared" si="18"/>
        <v>0</v>
      </c>
      <c r="AZ62" s="36">
        <f t="shared" si="18"/>
        <v>0</v>
      </c>
      <c r="BA62" s="36">
        <f t="shared" si="18"/>
        <v>0</v>
      </c>
      <c r="BB62" s="36">
        <f t="shared" si="18"/>
        <v>0</v>
      </c>
      <c r="BC62" s="36">
        <f t="shared" si="18"/>
        <v>0</v>
      </c>
      <c r="BD62" s="36">
        <f t="shared" si="18"/>
        <v>0</v>
      </c>
      <c r="BE62" s="36">
        <f t="shared" si="18"/>
        <v>0</v>
      </c>
      <c r="BF62" s="36">
        <f t="shared" si="18"/>
        <v>0</v>
      </c>
      <c r="BG62" s="36">
        <f t="shared" si="18"/>
        <v>0</v>
      </c>
      <c r="BH62" s="36">
        <f t="shared" si="18"/>
        <v>0</v>
      </c>
      <c r="BI62" s="36">
        <f t="shared" si="18"/>
        <v>0</v>
      </c>
      <c r="BJ62" s="36">
        <f t="shared" si="18"/>
        <v>0</v>
      </c>
      <c r="BK62" s="39">
        <f>SUM(BK61)</f>
        <v>0</v>
      </c>
    </row>
    <row r="63" spans="1:63" ht="4.5" customHeight="1" x14ac:dyDescent="0.2">
      <c r="A63" s="17"/>
      <c r="B63" s="29"/>
      <c r="C63" s="63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5"/>
    </row>
    <row r="64" spans="1:63" x14ac:dyDescent="0.2">
      <c r="A64" s="17"/>
      <c r="B64" s="30" t="s">
        <v>103</v>
      </c>
      <c r="C64" s="44">
        <f>C29+C43+C48+C57+C62</f>
        <v>0</v>
      </c>
      <c r="D64" s="44">
        <f t="shared" ref="D64:BJ64" si="19">D29+D43+D48+D57+D62</f>
        <v>153.15407156951494</v>
      </c>
      <c r="E64" s="44">
        <f t="shared" si="19"/>
        <v>327.86334829077413</v>
      </c>
      <c r="F64" s="44">
        <f t="shared" si="19"/>
        <v>0</v>
      </c>
      <c r="G64" s="44">
        <f t="shared" si="19"/>
        <v>0</v>
      </c>
      <c r="H64" s="44">
        <f t="shared" si="19"/>
        <v>46.886583936413494</v>
      </c>
      <c r="I64" s="44">
        <f t="shared" si="19"/>
        <v>2902.938610376757</v>
      </c>
      <c r="J64" s="44">
        <f t="shared" si="19"/>
        <v>595.94423642838512</v>
      </c>
      <c r="K64" s="44">
        <f t="shared" si="19"/>
        <v>0</v>
      </c>
      <c r="L64" s="44">
        <f t="shared" si="19"/>
        <v>55.690153459013111</v>
      </c>
      <c r="M64" s="44">
        <f t="shared" si="19"/>
        <v>0</v>
      </c>
      <c r="N64" s="44">
        <f t="shared" si="19"/>
        <v>9.2852951126129</v>
      </c>
      <c r="O64" s="44">
        <f t="shared" si="19"/>
        <v>0</v>
      </c>
      <c r="P64" s="44">
        <f t="shared" si="19"/>
        <v>0</v>
      </c>
      <c r="Q64" s="44">
        <f t="shared" si="19"/>
        <v>0</v>
      </c>
      <c r="R64" s="44">
        <f t="shared" si="19"/>
        <v>32.716449569011395</v>
      </c>
      <c r="S64" s="44">
        <f t="shared" si="19"/>
        <v>228.54177489157809</v>
      </c>
      <c r="T64" s="44">
        <f t="shared" si="19"/>
        <v>258.61677371351379</v>
      </c>
      <c r="U64" s="44">
        <f t="shared" si="19"/>
        <v>0</v>
      </c>
      <c r="V64" s="44">
        <f t="shared" si="19"/>
        <v>24.397718898926602</v>
      </c>
      <c r="W64" s="44">
        <f t="shared" si="19"/>
        <v>0</v>
      </c>
      <c r="X64" s="44">
        <f t="shared" si="19"/>
        <v>0</v>
      </c>
      <c r="Y64" s="44">
        <f t="shared" si="19"/>
        <v>0</v>
      </c>
      <c r="Z64" s="44">
        <f t="shared" si="19"/>
        <v>0</v>
      </c>
      <c r="AA64" s="44">
        <f t="shared" si="19"/>
        <v>0</v>
      </c>
      <c r="AB64" s="44">
        <f t="shared" si="19"/>
        <v>320.83356389732404</v>
      </c>
      <c r="AC64" s="44">
        <f t="shared" si="19"/>
        <v>155.8115884836277</v>
      </c>
      <c r="AD64" s="44">
        <f t="shared" si="19"/>
        <v>17.5365271328699</v>
      </c>
      <c r="AE64" s="44">
        <f t="shared" si="19"/>
        <v>0</v>
      </c>
      <c r="AF64" s="44">
        <f t="shared" si="19"/>
        <v>443.86741081637331</v>
      </c>
      <c r="AG64" s="44">
        <f t="shared" si="19"/>
        <v>0</v>
      </c>
      <c r="AH64" s="44">
        <f t="shared" si="19"/>
        <v>0</v>
      </c>
      <c r="AI64" s="44">
        <f t="shared" si="19"/>
        <v>0</v>
      </c>
      <c r="AJ64" s="44">
        <f t="shared" si="19"/>
        <v>0</v>
      </c>
      <c r="AK64" s="44">
        <f t="shared" si="19"/>
        <v>0</v>
      </c>
      <c r="AL64" s="44">
        <f t="shared" si="19"/>
        <v>446.23132773380183</v>
      </c>
      <c r="AM64" s="44">
        <f t="shared" si="19"/>
        <v>76.139617740306093</v>
      </c>
      <c r="AN64" s="44">
        <f t="shared" si="19"/>
        <v>300.85725822693001</v>
      </c>
      <c r="AO64" s="44">
        <f t="shared" si="19"/>
        <v>0</v>
      </c>
      <c r="AP64" s="44">
        <f t="shared" si="19"/>
        <v>258.43835089623809</v>
      </c>
      <c r="AQ64" s="44">
        <f t="shared" si="19"/>
        <v>0</v>
      </c>
      <c r="AR64" s="44">
        <f t="shared" si="19"/>
        <v>0</v>
      </c>
      <c r="AS64" s="44">
        <f t="shared" si="19"/>
        <v>0</v>
      </c>
      <c r="AT64" s="44">
        <f t="shared" si="19"/>
        <v>0</v>
      </c>
      <c r="AU64" s="44">
        <f t="shared" si="19"/>
        <v>0</v>
      </c>
      <c r="AV64" s="44">
        <f t="shared" si="19"/>
        <v>672.15198139056804</v>
      </c>
      <c r="AW64" s="44">
        <f t="shared" si="19"/>
        <v>573.11892414964802</v>
      </c>
      <c r="AX64" s="44">
        <f t="shared" si="19"/>
        <v>14.278198095096599</v>
      </c>
      <c r="AY64" s="44">
        <f t="shared" si="19"/>
        <v>0</v>
      </c>
      <c r="AZ64" s="44">
        <f t="shared" si="19"/>
        <v>495.1072091072902</v>
      </c>
      <c r="BA64" s="44">
        <f t="shared" si="19"/>
        <v>0</v>
      </c>
      <c r="BB64" s="44">
        <f t="shared" si="19"/>
        <v>0</v>
      </c>
      <c r="BC64" s="44">
        <f t="shared" si="19"/>
        <v>0</v>
      </c>
      <c r="BD64" s="44">
        <f t="shared" si="19"/>
        <v>0</v>
      </c>
      <c r="BE64" s="44">
        <f t="shared" si="19"/>
        <v>0</v>
      </c>
      <c r="BF64" s="44">
        <f t="shared" si="19"/>
        <v>169.43241309152256</v>
      </c>
      <c r="BG64" s="44">
        <f t="shared" si="19"/>
        <v>68.618729522285292</v>
      </c>
      <c r="BH64" s="44">
        <f t="shared" si="19"/>
        <v>23.845626576385904</v>
      </c>
      <c r="BI64" s="44">
        <f t="shared" si="19"/>
        <v>0</v>
      </c>
      <c r="BJ64" s="44">
        <f t="shared" si="19"/>
        <v>66.6430264896117</v>
      </c>
      <c r="BK64" s="44">
        <f>BK29+BK43+BK48+BK57+BK62</f>
        <v>8738.9467695963795</v>
      </c>
    </row>
    <row r="65" spans="1:63" ht="4.5" customHeight="1" x14ac:dyDescent="0.2">
      <c r="A65" s="17"/>
      <c r="B65" s="30"/>
      <c r="C65" s="77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78"/>
    </row>
    <row r="66" spans="1:63" ht="14.25" customHeight="1" x14ac:dyDescent="0.3">
      <c r="A66" s="17" t="s">
        <v>5</v>
      </c>
      <c r="B66" s="31" t="s">
        <v>26</v>
      </c>
      <c r="C66" s="77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78"/>
    </row>
    <row r="67" spans="1:63" x14ac:dyDescent="0.2">
      <c r="A67" s="17"/>
      <c r="B67" s="34" t="s">
        <v>118</v>
      </c>
      <c r="C67" s="40">
        <v>0</v>
      </c>
      <c r="D67" s="40">
        <v>0.50318407277410004</v>
      </c>
      <c r="E67" s="40">
        <v>0</v>
      </c>
      <c r="F67" s="40">
        <v>0</v>
      </c>
      <c r="G67" s="40">
        <v>0</v>
      </c>
      <c r="H67" s="40">
        <v>0.29737414438239995</v>
      </c>
      <c r="I67" s="40">
        <v>0</v>
      </c>
      <c r="J67" s="40">
        <v>0</v>
      </c>
      <c r="K67" s="40">
        <v>0</v>
      </c>
      <c r="L67" s="40">
        <v>1.02175085161E-2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0.20378340196150002</v>
      </c>
      <c r="S67" s="40">
        <v>0</v>
      </c>
      <c r="T67" s="40">
        <v>0</v>
      </c>
      <c r="U67" s="40">
        <v>0</v>
      </c>
      <c r="V67" s="40">
        <v>5.6724489031000002E-3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13.563555121908641</v>
      </c>
      <c r="AC67" s="40">
        <v>2.4470374903100001E-2</v>
      </c>
      <c r="AD67" s="40">
        <v>0</v>
      </c>
      <c r="AE67" s="40">
        <v>0</v>
      </c>
      <c r="AF67" s="40">
        <v>1.3851163027081004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14.740257049786001</v>
      </c>
      <c r="AM67" s="40">
        <v>0.16403912229000001</v>
      </c>
      <c r="AN67" s="40">
        <v>0</v>
      </c>
      <c r="AO67" s="40">
        <v>0</v>
      </c>
      <c r="AP67" s="40">
        <v>0.53611804928969997</v>
      </c>
      <c r="AQ67" s="40">
        <v>0</v>
      </c>
      <c r="AR67" s="40">
        <v>0</v>
      </c>
      <c r="AS67" s="40">
        <v>0</v>
      </c>
      <c r="AT67" s="40">
        <v>0</v>
      </c>
      <c r="AU67" s="40">
        <v>0</v>
      </c>
      <c r="AV67" s="40">
        <v>4.1055636184341049</v>
      </c>
      <c r="AW67" s="40">
        <v>3.7614811419300002E-2</v>
      </c>
      <c r="AX67" s="40">
        <v>0</v>
      </c>
      <c r="AY67" s="40">
        <v>0</v>
      </c>
      <c r="AZ67" s="40">
        <v>0.89633809751530014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2.4660312632549015</v>
      </c>
      <c r="BG67" s="40">
        <v>0</v>
      </c>
      <c r="BH67" s="40">
        <v>0</v>
      </c>
      <c r="BI67" s="40">
        <v>0</v>
      </c>
      <c r="BJ67" s="40">
        <v>7.9202757129000004E-2</v>
      </c>
      <c r="BK67" s="39">
        <f>SUM(C67:BJ67)</f>
        <v>39.018538145175349</v>
      </c>
    </row>
    <row r="68" spans="1:63" ht="13.5" thickBot="1" x14ac:dyDescent="0.25">
      <c r="A68" s="32"/>
      <c r="B68" s="27" t="s">
        <v>87</v>
      </c>
      <c r="C68" s="36">
        <f t="shared" ref="C68:BJ68" si="20">SUM(C67)</f>
        <v>0</v>
      </c>
      <c r="D68" s="36">
        <f t="shared" si="20"/>
        <v>0.50318407277410004</v>
      </c>
      <c r="E68" s="36">
        <f t="shared" si="20"/>
        <v>0</v>
      </c>
      <c r="F68" s="36">
        <f t="shared" si="20"/>
        <v>0</v>
      </c>
      <c r="G68" s="36">
        <f t="shared" si="20"/>
        <v>0</v>
      </c>
      <c r="H68" s="36">
        <f t="shared" si="20"/>
        <v>0.29737414438239995</v>
      </c>
      <c r="I68" s="36">
        <f t="shared" si="20"/>
        <v>0</v>
      </c>
      <c r="J68" s="36">
        <f t="shared" si="20"/>
        <v>0</v>
      </c>
      <c r="K68" s="36">
        <f t="shared" si="20"/>
        <v>0</v>
      </c>
      <c r="L68" s="36">
        <f t="shared" si="20"/>
        <v>1.02175085161E-2</v>
      </c>
      <c r="M68" s="36">
        <f t="shared" si="20"/>
        <v>0</v>
      </c>
      <c r="N68" s="36">
        <f t="shared" si="20"/>
        <v>0</v>
      </c>
      <c r="O68" s="36">
        <f t="shared" si="20"/>
        <v>0</v>
      </c>
      <c r="P68" s="36">
        <f t="shared" si="20"/>
        <v>0</v>
      </c>
      <c r="Q68" s="36">
        <f t="shared" si="20"/>
        <v>0</v>
      </c>
      <c r="R68" s="36">
        <f t="shared" si="20"/>
        <v>0.20378340196150002</v>
      </c>
      <c r="S68" s="36">
        <f t="shared" si="20"/>
        <v>0</v>
      </c>
      <c r="T68" s="36">
        <f t="shared" si="20"/>
        <v>0</v>
      </c>
      <c r="U68" s="36">
        <f t="shared" si="20"/>
        <v>0</v>
      </c>
      <c r="V68" s="36">
        <f t="shared" si="20"/>
        <v>5.6724489031000002E-3</v>
      </c>
      <c r="W68" s="36">
        <f t="shared" si="20"/>
        <v>0</v>
      </c>
      <c r="X68" s="36">
        <f t="shared" si="20"/>
        <v>0</v>
      </c>
      <c r="Y68" s="36">
        <f t="shared" si="20"/>
        <v>0</v>
      </c>
      <c r="Z68" s="36">
        <f t="shared" si="20"/>
        <v>0</v>
      </c>
      <c r="AA68" s="36">
        <f t="shared" si="20"/>
        <v>0</v>
      </c>
      <c r="AB68" s="36">
        <f t="shared" si="20"/>
        <v>13.563555121908641</v>
      </c>
      <c r="AC68" s="36">
        <f t="shared" si="20"/>
        <v>2.4470374903100001E-2</v>
      </c>
      <c r="AD68" s="36">
        <f t="shared" si="20"/>
        <v>0</v>
      </c>
      <c r="AE68" s="36">
        <f t="shared" si="20"/>
        <v>0</v>
      </c>
      <c r="AF68" s="36">
        <f t="shared" si="20"/>
        <v>1.3851163027081004</v>
      </c>
      <c r="AG68" s="36">
        <f t="shared" si="20"/>
        <v>0</v>
      </c>
      <c r="AH68" s="36">
        <f t="shared" si="20"/>
        <v>0</v>
      </c>
      <c r="AI68" s="36">
        <f t="shared" si="20"/>
        <v>0</v>
      </c>
      <c r="AJ68" s="36">
        <f t="shared" si="20"/>
        <v>0</v>
      </c>
      <c r="AK68" s="36">
        <f t="shared" si="20"/>
        <v>0</v>
      </c>
      <c r="AL68" s="36">
        <f t="shared" si="20"/>
        <v>14.740257049786001</v>
      </c>
      <c r="AM68" s="36">
        <f t="shared" si="20"/>
        <v>0.16403912229000001</v>
      </c>
      <c r="AN68" s="36">
        <f t="shared" si="20"/>
        <v>0</v>
      </c>
      <c r="AO68" s="36">
        <f t="shared" si="20"/>
        <v>0</v>
      </c>
      <c r="AP68" s="36">
        <f t="shared" si="20"/>
        <v>0.53611804928969997</v>
      </c>
      <c r="AQ68" s="36">
        <f t="shared" si="20"/>
        <v>0</v>
      </c>
      <c r="AR68" s="36">
        <f t="shared" si="20"/>
        <v>0</v>
      </c>
      <c r="AS68" s="36">
        <f t="shared" si="20"/>
        <v>0</v>
      </c>
      <c r="AT68" s="36">
        <f t="shared" si="20"/>
        <v>0</v>
      </c>
      <c r="AU68" s="36">
        <f t="shared" si="20"/>
        <v>0</v>
      </c>
      <c r="AV68" s="36">
        <f t="shared" si="20"/>
        <v>4.1055636184341049</v>
      </c>
      <c r="AW68" s="36">
        <f t="shared" si="20"/>
        <v>3.7614811419300002E-2</v>
      </c>
      <c r="AX68" s="36">
        <f t="shared" si="20"/>
        <v>0</v>
      </c>
      <c r="AY68" s="36">
        <f t="shared" si="20"/>
        <v>0</v>
      </c>
      <c r="AZ68" s="36">
        <f t="shared" si="20"/>
        <v>0.89633809751530014</v>
      </c>
      <c r="BA68" s="36">
        <f t="shared" si="20"/>
        <v>0</v>
      </c>
      <c r="BB68" s="36">
        <f t="shared" si="20"/>
        <v>0</v>
      </c>
      <c r="BC68" s="36">
        <f t="shared" si="20"/>
        <v>0</v>
      </c>
      <c r="BD68" s="36">
        <f t="shared" si="20"/>
        <v>0</v>
      </c>
      <c r="BE68" s="36">
        <f t="shared" si="20"/>
        <v>0</v>
      </c>
      <c r="BF68" s="36">
        <f t="shared" si="20"/>
        <v>2.4660312632549015</v>
      </c>
      <c r="BG68" s="36">
        <f t="shared" si="20"/>
        <v>0</v>
      </c>
      <c r="BH68" s="36">
        <f t="shared" si="20"/>
        <v>0</v>
      </c>
      <c r="BI68" s="36">
        <f t="shared" si="20"/>
        <v>0</v>
      </c>
      <c r="BJ68" s="36">
        <f t="shared" si="20"/>
        <v>7.9202757129000004E-2</v>
      </c>
      <c r="BK68" s="39">
        <f>SUM(BK67)</f>
        <v>39.018538145175349</v>
      </c>
    </row>
    <row r="69" spans="1:63" ht="6" customHeight="1" x14ac:dyDescent="0.2">
      <c r="A69" s="5"/>
      <c r="B69" s="23"/>
    </row>
    <row r="70" spans="1:63" x14ac:dyDescent="0.2">
      <c r="A70" s="5"/>
      <c r="B70" s="5" t="s">
        <v>29</v>
      </c>
      <c r="L70" s="18" t="s">
        <v>41</v>
      </c>
    </row>
    <row r="71" spans="1:63" x14ac:dyDescent="0.2">
      <c r="A71" s="5"/>
      <c r="B71" s="5" t="s">
        <v>30</v>
      </c>
      <c r="L71" s="5" t="s">
        <v>33</v>
      </c>
    </row>
    <row r="72" spans="1:63" x14ac:dyDescent="0.2">
      <c r="L72" s="5" t="s">
        <v>34</v>
      </c>
    </row>
    <row r="73" spans="1:63" x14ac:dyDescent="0.2">
      <c r="B73" s="5" t="s">
        <v>36</v>
      </c>
      <c r="L73" s="5" t="s">
        <v>102</v>
      </c>
    </row>
    <row r="74" spans="1:63" x14ac:dyDescent="0.2">
      <c r="B74" s="5" t="s">
        <v>37</v>
      </c>
      <c r="L74" s="5" t="s">
        <v>104</v>
      </c>
    </row>
    <row r="75" spans="1:63" x14ac:dyDescent="0.2">
      <c r="B75" s="5"/>
      <c r="L75" s="5" t="s">
        <v>35</v>
      </c>
    </row>
    <row r="83" spans="2:2" x14ac:dyDescent="0.2">
      <c r="B83" s="5"/>
    </row>
  </sheetData>
  <mergeCells count="49">
    <mergeCell ref="A1:A5"/>
    <mergeCell ref="C66:BK66"/>
    <mergeCell ref="C50:BK50"/>
    <mergeCell ref="C51:BK51"/>
    <mergeCell ref="C54:BK54"/>
    <mergeCell ref="C58:BK58"/>
    <mergeCell ref="C59:BK59"/>
    <mergeCell ref="C60:BK60"/>
    <mergeCell ref="C63:BK63"/>
    <mergeCell ref="C65:BK65"/>
    <mergeCell ref="C49:BK49"/>
    <mergeCell ref="C10:BK10"/>
    <mergeCell ref="C13:BK13"/>
    <mergeCell ref="C16:BK16"/>
    <mergeCell ref="C19:BK19"/>
    <mergeCell ref="C22:BK22"/>
    <mergeCell ref="C46:BK46"/>
    <mergeCell ref="C45:BK45"/>
    <mergeCell ref="C44:BK44"/>
    <mergeCell ref="C35:BK35"/>
    <mergeCell ref="C32:BK32"/>
    <mergeCell ref="C31:BK31"/>
    <mergeCell ref="C30:BK30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6"/>
  <sheetViews>
    <sheetView workbookViewId="0"/>
  </sheetViews>
  <sheetFormatPr defaultRowHeight="12.75" x14ac:dyDescent="0.2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1" width="18.28515625" bestFit="1" customWidth="1"/>
    <col min="12" max="12" width="19.85546875" bestFit="1" customWidth="1"/>
  </cols>
  <sheetData>
    <row r="2" spans="2:12" x14ac:dyDescent="0.2">
      <c r="B2" s="79" t="s">
        <v>125</v>
      </c>
      <c r="C2" s="73"/>
      <c r="D2" s="73"/>
      <c r="E2" s="73"/>
      <c r="F2" s="73"/>
      <c r="G2" s="73"/>
      <c r="H2" s="73"/>
      <c r="I2" s="73"/>
      <c r="J2" s="73"/>
      <c r="K2" s="73"/>
      <c r="L2" s="80"/>
    </row>
    <row r="3" spans="2:12" x14ac:dyDescent="0.2">
      <c r="B3" s="79" t="s">
        <v>119</v>
      </c>
      <c r="C3" s="73"/>
      <c r="D3" s="73"/>
      <c r="E3" s="73"/>
      <c r="F3" s="73"/>
      <c r="G3" s="73"/>
      <c r="H3" s="73"/>
      <c r="I3" s="73"/>
      <c r="J3" s="73"/>
      <c r="K3" s="73"/>
      <c r="L3" s="80"/>
    </row>
    <row r="4" spans="2:12" ht="30" x14ac:dyDescent="0.2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 x14ac:dyDescent="0.2">
      <c r="B5" s="19">
        <v>1</v>
      </c>
      <c r="C5" s="20" t="s">
        <v>43</v>
      </c>
      <c r="D5" s="40">
        <v>0</v>
      </c>
      <c r="E5" s="35">
        <v>0</v>
      </c>
      <c r="F5" s="35">
        <v>0.21342439712820002</v>
      </c>
      <c r="G5" s="35">
        <v>0.11924642919299998</v>
      </c>
      <c r="H5" s="35">
        <v>0</v>
      </c>
      <c r="I5" s="35">
        <v>0</v>
      </c>
      <c r="J5" s="35">
        <v>0</v>
      </c>
      <c r="K5" s="35">
        <f>SUM(D5:J5)</f>
        <v>0.33267082632119999</v>
      </c>
      <c r="L5" s="35">
        <v>0</v>
      </c>
    </row>
    <row r="6" spans="2:12" x14ac:dyDescent="0.2">
      <c r="B6" s="19">
        <v>2</v>
      </c>
      <c r="C6" s="21" t="s">
        <v>44</v>
      </c>
      <c r="D6" s="40">
        <v>6.9369723541590034</v>
      </c>
      <c r="E6" s="35">
        <v>1.4245050214135013</v>
      </c>
      <c r="F6" s="35">
        <v>19.110670036005263</v>
      </c>
      <c r="G6" s="35">
        <v>3.2428473824198076</v>
      </c>
      <c r="H6" s="35">
        <v>0</v>
      </c>
      <c r="I6" s="35">
        <v>0.33160000000000001</v>
      </c>
      <c r="J6" s="35">
        <v>0</v>
      </c>
      <c r="K6" s="35">
        <f t="shared" ref="K6:K41" si="0">SUM(D6:J6)</f>
        <v>31.046594793997578</v>
      </c>
      <c r="L6" s="35">
        <v>0.32250786234310025</v>
      </c>
    </row>
    <row r="7" spans="2:12" x14ac:dyDescent="0.2">
      <c r="B7" s="19">
        <v>3</v>
      </c>
      <c r="C7" s="20" t="s">
        <v>45</v>
      </c>
      <c r="D7" s="40">
        <v>0</v>
      </c>
      <c r="E7" s="35">
        <v>0</v>
      </c>
      <c r="F7" s="35">
        <v>0.53910276941669999</v>
      </c>
      <c r="G7" s="35">
        <v>5.6747787418999999E-3</v>
      </c>
      <c r="H7" s="35">
        <v>0</v>
      </c>
      <c r="I7" s="35">
        <v>7.0000000000000001E-3</v>
      </c>
      <c r="J7" s="35">
        <v>0</v>
      </c>
      <c r="K7" s="35">
        <f t="shared" si="0"/>
        <v>0.55177754815860003</v>
      </c>
      <c r="L7" s="35">
        <v>5.1191821935100003E-2</v>
      </c>
    </row>
    <row r="8" spans="2:12" x14ac:dyDescent="0.2">
      <c r="B8" s="19">
        <v>4</v>
      </c>
      <c r="C8" s="21" t="s">
        <v>46</v>
      </c>
      <c r="D8" s="40">
        <v>13.3610936580312</v>
      </c>
      <c r="E8" s="35">
        <v>6.6332260513844998</v>
      </c>
      <c r="F8" s="35">
        <v>10.064963947956066</v>
      </c>
      <c r="G8" s="35">
        <v>2.7242003040284009</v>
      </c>
      <c r="H8" s="35">
        <v>0</v>
      </c>
      <c r="I8" s="35">
        <v>0.15820000000000001</v>
      </c>
      <c r="J8" s="35">
        <v>0</v>
      </c>
      <c r="K8" s="35">
        <f t="shared" si="0"/>
        <v>32.941683961400166</v>
      </c>
      <c r="L8" s="35">
        <v>0.52090867392349949</v>
      </c>
    </row>
    <row r="9" spans="2:12" x14ac:dyDescent="0.2">
      <c r="B9" s="19">
        <v>5</v>
      </c>
      <c r="C9" s="21" t="s">
        <v>47</v>
      </c>
      <c r="D9" s="40">
        <v>1.2750169087716994</v>
      </c>
      <c r="E9" s="35">
        <v>3.2022801816722999</v>
      </c>
      <c r="F9" s="35">
        <v>27.168077479918527</v>
      </c>
      <c r="G9" s="35">
        <v>6.554883516994007</v>
      </c>
      <c r="H9" s="35">
        <v>0</v>
      </c>
      <c r="I9" s="35">
        <v>0.94899999999999995</v>
      </c>
      <c r="J9" s="35">
        <v>0</v>
      </c>
      <c r="K9" s="35">
        <f t="shared" si="0"/>
        <v>39.149258087356529</v>
      </c>
      <c r="L9" s="35">
        <v>0.7459240885315005</v>
      </c>
    </row>
    <row r="10" spans="2:12" x14ac:dyDescent="0.2">
      <c r="B10" s="19">
        <v>6</v>
      </c>
      <c r="C10" s="21" t="s">
        <v>48</v>
      </c>
      <c r="D10" s="40">
        <v>1.4115058342250997</v>
      </c>
      <c r="E10" s="35">
        <v>2.7802990204168001</v>
      </c>
      <c r="F10" s="35">
        <v>10.057820467793798</v>
      </c>
      <c r="G10" s="35">
        <v>1.9089734420897027</v>
      </c>
      <c r="H10" s="35">
        <v>0</v>
      </c>
      <c r="I10" s="35">
        <v>0.1469</v>
      </c>
      <c r="J10" s="35">
        <v>0</v>
      </c>
      <c r="K10" s="35">
        <f t="shared" si="0"/>
        <v>16.305498764525399</v>
      </c>
      <c r="L10" s="35">
        <v>0.41005419518849989</v>
      </c>
    </row>
    <row r="11" spans="2:12" x14ac:dyDescent="0.2">
      <c r="B11" s="19">
        <v>7</v>
      </c>
      <c r="C11" s="21" t="s">
        <v>49</v>
      </c>
      <c r="D11" s="40">
        <v>1.8692245069007005</v>
      </c>
      <c r="E11" s="35">
        <v>17.04098108695651</v>
      </c>
      <c r="F11" s="35">
        <v>19.753852182987018</v>
      </c>
      <c r="G11" s="35">
        <v>6.1951506867466035</v>
      </c>
      <c r="H11" s="35">
        <v>0</v>
      </c>
      <c r="I11" s="35">
        <v>0</v>
      </c>
      <c r="J11" s="35">
        <v>0</v>
      </c>
      <c r="K11" s="35">
        <f t="shared" si="0"/>
        <v>44.859208463590832</v>
      </c>
      <c r="L11" s="35">
        <v>0.6637548635027003</v>
      </c>
    </row>
    <row r="12" spans="2:12" x14ac:dyDescent="0.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 x14ac:dyDescent="0.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 x14ac:dyDescent="0.2">
      <c r="B14" s="19">
        <v>10</v>
      </c>
      <c r="C14" s="21" t="s">
        <v>52</v>
      </c>
      <c r="D14" s="40">
        <v>0.93789831825769987</v>
      </c>
      <c r="E14" s="35">
        <v>1.5272803651606</v>
      </c>
      <c r="F14" s="35">
        <v>6.7531772599974929</v>
      </c>
      <c r="G14" s="35">
        <v>1.5944631938002003</v>
      </c>
      <c r="H14" s="35">
        <v>0</v>
      </c>
      <c r="I14" s="35">
        <v>8.8599999999999998E-2</v>
      </c>
      <c r="J14" s="35">
        <v>0</v>
      </c>
      <c r="K14" s="35">
        <f t="shared" si="0"/>
        <v>10.901419137215992</v>
      </c>
      <c r="L14" s="35">
        <v>0.42384778347890012</v>
      </c>
    </row>
    <row r="15" spans="2:12" x14ac:dyDescent="0.2">
      <c r="B15" s="19">
        <v>11</v>
      </c>
      <c r="C15" s="21" t="s">
        <v>53</v>
      </c>
      <c r="D15" s="40">
        <v>153.59312811121723</v>
      </c>
      <c r="E15" s="35">
        <v>100.95253414749241</v>
      </c>
      <c r="F15" s="35">
        <v>99.802245092146975</v>
      </c>
      <c r="G15" s="35">
        <v>24.897648209581117</v>
      </c>
      <c r="H15" s="35">
        <v>0</v>
      </c>
      <c r="I15" s="35">
        <v>0.86509999999999998</v>
      </c>
      <c r="J15" s="35">
        <v>0</v>
      </c>
      <c r="K15" s="35">
        <f t="shared" si="0"/>
        <v>380.11065556043769</v>
      </c>
      <c r="L15" s="35">
        <v>1.8310128141212021</v>
      </c>
    </row>
    <row r="16" spans="2:12" x14ac:dyDescent="0.2">
      <c r="B16" s="19">
        <v>12</v>
      </c>
      <c r="C16" s="21" t="s">
        <v>54</v>
      </c>
      <c r="D16" s="40">
        <v>255.87211548260908</v>
      </c>
      <c r="E16" s="35">
        <v>11.979515036253602</v>
      </c>
      <c r="F16" s="35">
        <v>44.034841558317801</v>
      </c>
      <c r="G16" s="35">
        <v>8.0629417556815017</v>
      </c>
      <c r="H16" s="35">
        <v>0</v>
      </c>
      <c r="I16" s="35">
        <v>0.69989999999999997</v>
      </c>
      <c r="J16" s="35">
        <v>0</v>
      </c>
      <c r="K16" s="35">
        <f t="shared" si="0"/>
        <v>320.64931383286199</v>
      </c>
      <c r="L16" s="35">
        <v>0.85538814508330041</v>
      </c>
    </row>
    <row r="17" spans="2:12" x14ac:dyDescent="0.2">
      <c r="B17" s="19">
        <v>13</v>
      </c>
      <c r="C17" s="21" t="s">
        <v>55</v>
      </c>
      <c r="D17" s="40">
        <v>8.4300634123868026</v>
      </c>
      <c r="E17" s="35">
        <v>10.1756622318696</v>
      </c>
      <c r="F17" s="35">
        <v>11.326173422107701</v>
      </c>
      <c r="G17" s="35">
        <v>2.790019307671201</v>
      </c>
      <c r="H17" s="35">
        <v>0</v>
      </c>
      <c r="I17" s="35">
        <v>3.5900000000000001E-2</v>
      </c>
      <c r="J17" s="35">
        <v>0</v>
      </c>
      <c r="K17" s="35">
        <f t="shared" si="0"/>
        <v>32.757818374035303</v>
      </c>
      <c r="L17" s="35">
        <v>0.3934237783477999</v>
      </c>
    </row>
    <row r="18" spans="2:12" x14ac:dyDescent="0.2">
      <c r="B18" s="19">
        <v>14</v>
      </c>
      <c r="C18" s="21" t="s">
        <v>56</v>
      </c>
      <c r="D18" s="40">
        <v>1.2660052902E-3</v>
      </c>
      <c r="E18" s="35">
        <v>0.31186221777279999</v>
      </c>
      <c r="F18" s="35">
        <v>9.0921676111105896</v>
      </c>
      <c r="G18" s="35">
        <v>1.5939467984147002</v>
      </c>
      <c r="H18" s="35">
        <v>0</v>
      </c>
      <c r="I18" s="35">
        <v>3.1099999999999999E-2</v>
      </c>
      <c r="J18" s="35">
        <v>0</v>
      </c>
      <c r="K18" s="35">
        <f t="shared" si="0"/>
        <v>11.03034263258829</v>
      </c>
      <c r="L18" s="35">
        <v>0.11040503896610003</v>
      </c>
    </row>
    <row r="19" spans="2:12" x14ac:dyDescent="0.2">
      <c r="B19" s="19">
        <v>15</v>
      </c>
      <c r="C19" s="21" t="s">
        <v>57</v>
      </c>
      <c r="D19" s="40">
        <v>0.6973640219338002</v>
      </c>
      <c r="E19" s="35">
        <v>2.3088891704811005</v>
      </c>
      <c r="F19" s="35">
        <v>21.369127781771304</v>
      </c>
      <c r="G19" s="35">
        <v>4.3735712530080031</v>
      </c>
      <c r="H19" s="35">
        <v>0</v>
      </c>
      <c r="I19" s="35">
        <v>1.1900000000000001E-2</v>
      </c>
      <c r="J19" s="35">
        <v>0</v>
      </c>
      <c r="K19" s="35">
        <f t="shared" si="0"/>
        <v>28.76085222719421</v>
      </c>
      <c r="L19" s="35">
        <v>0.53550217527880017</v>
      </c>
    </row>
    <row r="20" spans="2:12" x14ac:dyDescent="0.2">
      <c r="B20" s="19">
        <v>16</v>
      </c>
      <c r="C20" s="21" t="s">
        <v>58</v>
      </c>
      <c r="D20" s="40">
        <v>283.31614500124726</v>
      </c>
      <c r="E20" s="35">
        <v>107.05223488197504</v>
      </c>
      <c r="F20" s="35">
        <v>125.41927511542482</v>
      </c>
      <c r="G20" s="35">
        <v>32.567668865383126</v>
      </c>
      <c r="H20" s="35">
        <v>0</v>
      </c>
      <c r="I20" s="35">
        <v>2.3485</v>
      </c>
      <c r="J20" s="35">
        <v>0</v>
      </c>
      <c r="K20" s="35">
        <f t="shared" si="0"/>
        <v>550.70382386403014</v>
      </c>
      <c r="L20" s="35">
        <v>2.117149496280299</v>
      </c>
    </row>
    <row r="21" spans="2:12" x14ac:dyDescent="0.2">
      <c r="B21" s="19">
        <v>17</v>
      </c>
      <c r="C21" s="21" t="s">
        <v>59</v>
      </c>
      <c r="D21" s="40">
        <v>120.49667029270759</v>
      </c>
      <c r="E21" s="35">
        <v>79.805165813802105</v>
      </c>
      <c r="F21" s="35">
        <v>36.082796308878279</v>
      </c>
      <c r="G21" s="35">
        <v>9.0756389976691061</v>
      </c>
      <c r="H21" s="35">
        <v>0</v>
      </c>
      <c r="I21" s="35">
        <v>0.5324000000000001</v>
      </c>
      <c r="J21" s="35">
        <v>0</v>
      </c>
      <c r="K21" s="35">
        <f t="shared" si="0"/>
        <v>245.99267141305708</v>
      </c>
      <c r="L21" s="35">
        <v>0.85683797875820011</v>
      </c>
    </row>
    <row r="22" spans="2:12" x14ac:dyDescent="0.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 x14ac:dyDescent="0.2">
      <c r="B23" s="19">
        <v>19</v>
      </c>
      <c r="C23" s="21" t="s">
        <v>61</v>
      </c>
      <c r="D23" s="40">
        <v>21.155444984122489</v>
      </c>
      <c r="E23" s="35">
        <v>37.809599848283334</v>
      </c>
      <c r="F23" s="35">
        <v>83.421615954259906</v>
      </c>
      <c r="G23" s="35">
        <v>26.440963559400043</v>
      </c>
      <c r="H23" s="35">
        <v>0</v>
      </c>
      <c r="I23" s="35">
        <v>1.9400000000000002</v>
      </c>
      <c r="J23" s="35">
        <v>0</v>
      </c>
      <c r="K23" s="35">
        <f t="shared" si="0"/>
        <v>170.76762434606579</v>
      </c>
      <c r="L23" s="35">
        <v>1.1927627430664001</v>
      </c>
    </row>
    <row r="24" spans="2:12" x14ac:dyDescent="0.2">
      <c r="B24" s="19">
        <v>20</v>
      </c>
      <c r="C24" s="21" t="s">
        <v>62</v>
      </c>
      <c r="D24" s="40">
        <v>1469.4698575484517</v>
      </c>
      <c r="E24" s="35">
        <v>323.01827697686804</v>
      </c>
      <c r="F24" s="35">
        <v>997.88354979434848</v>
      </c>
      <c r="G24" s="35">
        <v>107.92878170751386</v>
      </c>
      <c r="H24" s="35">
        <v>0</v>
      </c>
      <c r="I24" s="35">
        <v>50.514700000000005</v>
      </c>
      <c r="J24" s="35">
        <v>0</v>
      </c>
      <c r="K24" s="35">
        <f t="shared" si="0"/>
        <v>2948.8151660271819</v>
      </c>
      <c r="L24" s="35">
        <v>13.099692520791871</v>
      </c>
    </row>
    <row r="25" spans="2:12" x14ac:dyDescent="0.2">
      <c r="B25" s="19">
        <v>21</v>
      </c>
      <c r="C25" s="20" t="s">
        <v>63</v>
      </c>
      <c r="D25" s="40">
        <v>0</v>
      </c>
      <c r="E25" s="35">
        <v>1.5465631934000002E-3</v>
      </c>
      <c r="F25" s="35">
        <v>0.29028892893270003</v>
      </c>
      <c r="G25" s="35">
        <v>2.7112719031000001E-3</v>
      </c>
      <c r="H25" s="35">
        <v>0</v>
      </c>
      <c r="I25" s="35">
        <v>0</v>
      </c>
      <c r="J25" s="35">
        <v>0</v>
      </c>
      <c r="K25" s="35">
        <f t="shared" si="0"/>
        <v>0.29454676402920005</v>
      </c>
      <c r="L25" s="35">
        <v>2.3654354800000002E-5</v>
      </c>
    </row>
    <row r="26" spans="2:12" x14ac:dyDescent="0.2">
      <c r="B26" s="19">
        <v>22</v>
      </c>
      <c r="C26" s="21" t="s">
        <v>64</v>
      </c>
      <c r="D26" s="40">
        <v>0</v>
      </c>
      <c r="E26" s="35">
        <v>3.6035749999999999E-3</v>
      </c>
      <c r="F26" s="35">
        <v>1.2355067656384999</v>
      </c>
      <c r="G26" s="35">
        <v>6.055988483299999E-3</v>
      </c>
      <c r="H26" s="35">
        <v>0</v>
      </c>
      <c r="I26" s="35">
        <v>0.2198</v>
      </c>
      <c r="J26" s="35">
        <v>0</v>
      </c>
      <c r="K26" s="35">
        <f t="shared" si="0"/>
        <v>1.4649663291218</v>
      </c>
      <c r="L26" s="35">
        <v>3.7676827805599999E-2</v>
      </c>
    </row>
    <row r="27" spans="2:12" x14ac:dyDescent="0.2">
      <c r="B27" s="19">
        <v>23</v>
      </c>
      <c r="C27" s="20" t="s">
        <v>65</v>
      </c>
      <c r="D27" s="40">
        <v>0</v>
      </c>
      <c r="E27" s="35">
        <v>1.1346290299999999E-5</v>
      </c>
      <c r="F27" s="35">
        <v>9.3903225799999996E-4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9.5037854830000001E-4</v>
      </c>
      <c r="L27" s="35">
        <v>1.1499687903000003E-2</v>
      </c>
    </row>
    <row r="28" spans="2:12" x14ac:dyDescent="0.2">
      <c r="B28" s="19">
        <v>24</v>
      </c>
      <c r="C28" s="20" t="s">
        <v>66</v>
      </c>
      <c r="D28" s="40">
        <v>0</v>
      </c>
      <c r="E28" s="35">
        <v>0</v>
      </c>
      <c r="F28" s="35">
        <v>1.6131572337342006</v>
      </c>
      <c r="G28" s="35">
        <v>0.28815660709650004</v>
      </c>
      <c r="H28" s="35">
        <v>0</v>
      </c>
      <c r="I28" s="35">
        <v>9.3399999999999997E-2</v>
      </c>
      <c r="J28" s="35">
        <v>0</v>
      </c>
      <c r="K28" s="35">
        <f t="shared" si="0"/>
        <v>1.9947138408307006</v>
      </c>
      <c r="L28" s="35">
        <v>1.67314037093E-2</v>
      </c>
    </row>
    <row r="29" spans="2:12" x14ac:dyDescent="0.2">
      <c r="B29" s="19">
        <v>25</v>
      </c>
      <c r="C29" s="21" t="s">
        <v>67</v>
      </c>
      <c r="D29" s="40">
        <v>2245.31881320295</v>
      </c>
      <c r="E29" s="35">
        <v>22.713513452337725</v>
      </c>
      <c r="F29" s="35">
        <v>205.00727938986421</v>
      </c>
      <c r="G29" s="35">
        <v>21.652758645683573</v>
      </c>
      <c r="H29" s="35">
        <v>0</v>
      </c>
      <c r="I29" s="35">
        <v>2.4412000000000003</v>
      </c>
      <c r="J29" s="35">
        <v>0</v>
      </c>
      <c r="K29" s="35">
        <f t="shared" si="0"/>
        <v>2497.133564690836</v>
      </c>
      <c r="L29" s="35">
        <v>1.7646001791677997</v>
      </c>
    </row>
    <row r="30" spans="2:12" x14ac:dyDescent="0.2">
      <c r="B30" s="19">
        <v>26</v>
      </c>
      <c r="C30" s="21" t="s">
        <v>68</v>
      </c>
      <c r="D30" s="40">
        <v>85.754013168413934</v>
      </c>
      <c r="E30" s="35">
        <v>8.2396170798253987</v>
      </c>
      <c r="F30" s="35">
        <v>19.06349659682866</v>
      </c>
      <c r="G30" s="35">
        <v>6.9836723103525031</v>
      </c>
      <c r="H30" s="35">
        <v>0</v>
      </c>
      <c r="I30" s="35">
        <v>0.79610000000000003</v>
      </c>
      <c r="J30" s="35">
        <v>0</v>
      </c>
      <c r="K30" s="35">
        <f t="shared" si="0"/>
        <v>120.83689915542048</v>
      </c>
      <c r="L30" s="35">
        <v>0.91218398646720011</v>
      </c>
    </row>
    <row r="31" spans="2:12" x14ac:dyDescent="0.2">
      <c r="B31" s="19">
        <v>27</v>
      </c>
      <c r="C31" s="21" t="s">
        <v>17</v>
      </c>
      <c r="D31" s="40">
        <v>4.5305961275480993</v>
      </c>
      <c r="E31" s="35">
        <v>9.4985281419300002E-2</v>
      </c>
      <c r="F31" s="35">
        <v>2.5666261006391</v>
      </c>
      <c r="G31" s="35">
        <v>1.6214956060959</v>
      </c>
      <c r="H31" s="35">
        <v>0</v>
      </c>
      <c r="I31" s="35">
        <v>0.75669999999999993</v>
      </c>
      <c r="J31" s="35">
        <v>0</v>
      </c>
      <c r="K31" s="35">
        <f t="shared" si="0"/>
        <v>9.5704031157023994</v>
      </c>
      <c r="L31" s="35">
        <v>2.2778712999699999E-2</v>
      </c>
    </row>
    <row r="32" spans="2:12" x14ac:dyDescent="0.2">
      <c r="B32" s="19">
        <v>28</v>
      </c>
      <c r="C32" s="21" t="s">
        <v>69</v>
      </c>
      <c r="D32" s="40">
        <v>3.6010300612599994E-2</v>
      </c>
      <c r="E32" s="35">
        <v>3.8923908708000002E-3</v>
      </c>
      <c r="F32" s="35">
        <v>3.8036207323459013</v>
      </c>
      <c r="G32" s="35">
        <v>0.38841756238520003</v>
      </c>
      <c r="H32" s="35">
        <v>0</v>
      </c>
      <c r="I32" s="35">
        <v>0</v>
      </c>
      <c r="J32" s="35">
        <v>0</v>
      </c>
      <c r="K32" s="35">
        <f t="shared" si="0"/>
        <v>4.231940986214501</v>
      </c>
      <c r="L32" s="35">
        <v>3.17347403542E-2</v>
      </c>
    </row>
    <row r="33" spans="2:12" x14ac:dyDescent="0.2">
      <c r="B33" s="19">
        <v>29</v>
      </c>
      <c r="C33" s="21" t="s">
        <v>70</v>
      </c>
      <c r="D33" s="40">
        <v>12.674490308803199</v>
      </c>
      <c r="E33" s="35">
        <v>8.8762064001175034</v>
      </c>
      <c r="F33" s="35">
        <v>23.082410066439436</v>
      </c>
      <c r="G33" s="35">
        <v>6.4345008678434015</v>
      </c>
      <c r="H33" s="35">
        <v>0</v>
      </c>
      <c r="I33" s="35">
        <v>0.22570000000000001</v>
      </c>
      <c r="J33" s="35">
        <v>0</v>
      </c>
      <c r="K33" s="35">
        <f t="shared" si="0"/>
        <v>51.293307643203548</v>
      </c>
      <c r="L33" s="35">
        <v>0.73980767963299998</v>
      </c>
    </row>
    <row r="34" spans="2:12" x14ac:dyDescent="0.2">
      <c r="B34" s="19">
        <v>30</v>
      </c>
      <c r="C34" s="21" t="s">
        <v>71</v>
      </c>
      <c r="D34" s="40">
        <v>5.1184373894139013</v>
      </c>
      <c r="E34" s="35">
        <v>3.1788870886694016</v>
      </c>
      <c r="F34" s="35">
        <v>52.252226929027387</v>
      </c>
      <c r="G34" s="35">
        <v>9.7241314537312995</v>
      </c>
      <c r="H34" s="35">
        <v>0</v>
      </c>
      <c r="I34" s="35">
        <v>0.9575999999999999</v>
      </c>
      <c r="J34" s="35">
        <v>0</v>
      </c>
      <c r="K34" s="35">
        <f t="shared" si="0"/>
        <v>71.231282860841986</v>
      </c>
      <c r="L34" s="35">
        <v>1.1897454487555994</v>
      </c>
    </row>
    <row r="35" spans="2:12" x14ac:dyDescent="0.2">
      <c r="B35" s="19">
        <v>31</v>
      </c>
      <c r="C35" s="20" t="s">
        <v>72</v>
      </c>
      <c r="D35" s="40">
        <v>0.29936531961289997</v>
      </c>
      <c r="E35" s="35">
        <v>0.27870858525800002</v>
      </c>
      <c r="F35" s="35">
        <v>0.3071954292547</v>
      </c>
      <c r="G35" s="35">
        <v>0.10342361209630001</v>
      </c>
      <c r="H35" s="35">
        <v>0</v>
      </c>
      <c r="I35" s="35">
        <v>0</v>
      </c>
      <c r="J35" s="35">
        <v>0</v>
      </c>
      <c r="K35" s="35">
        <f t="shared" si="0"/>
        <v>0.98869294622190007</v>
      </c>
      <c r="L35" s="35">
        <v>4.5581064321800001E-2</v>
      </c>
    </row>
    <row r="36" spans="2:12" x14ac:dyDescent="0.2">
      <c r="B36" s="19">
        <v>32</v>
      </c>
      <c r="C36" s="21" t="s">
        <v>73</v>
      </c>
      <c r="D36" s="40">
        <v>38.945814955186094</v>
      </c>
      <c r="E36" s="35">
        <v>22.378765860854116</v>
      </c>
      <c r="F36" s="35">
        <v>87.458447864270383</v>
      </c>
      <c r="G36" s="35">
        <v>18.476512193829095</v>
      </c>
      <c r="H36" s="35">
        <v>0</v>
      </c>
      <c r="I36" s="35">
        <v>2.0055999999999998</v>
      </c>
      <c r="J36" s="35">
        <v>0</v>
      </c>
      <c r="K36" s="35">
        <f t="shared" si="0"/>
        <v>169.26514087413969</v>
      </c>
      <c r="L36" s="35">
        <v>2.4179990238024054</v>
      </c>
    </row>
    <row r="37" spans="2:12" x14ac:dyDescent="0.2">
      <c r="B37" s="19">
        <v>33</v>
      </c>
      <c r="C37" s="21" t="s">
        <v>120</v>
      </c>
      <c r="D37" s="40">
        <v>65.059591280532501</v>
      </c>
      <c r="E37" s="35">
        <v>13.365811179625505</v>
      </c>
      <c r="F37" s="35">
        <v>83.110937064120989</v>
      </c>
      <c r="G37" s="35">
        <v>17.546024398669125</v>
      </c>
      <c r="H37" s="40">
        <v>0</v>
      </c>
      <c r="I37" s="35">
        <v>0.8015000000000001</v>
      </c>
      <c r="J37" s="40">
        <v>0</v>
      </c>
      <c r="K37" s="35">
        <f t="shared" si="0"/>
        <v>179.88386392294814</v>
      </c>
      <c r="L37" s="35">
        <v>1.5100088415822999</v>
      </c>
    </row>
    <row r="38" spans="2:12" x14ac:dyDescent="0.2">
      <c r="B38" s="19">
        <v>34</v>
      </c>
      <c r="C38" s="21" t="s">
        <v>74</v>
      </c>
      <c r="D38" s="40">
        <v>7.0278670960000002E-4</v>
      </c>
      <c r="E38" s="35">
        <v>8.1458164354799995E-2</v>
      </c>
      <c r="F38" s="35">
        <v>1.5565594822119997</v>
      </c>
      <c r="G38" s="35">
        <v>0.1715393279029</v>
      </c>
      <c r="H38" s="35">
        <v>0</v>
      </c>
      <c r="I38" s="35">
        <v>4.6899999999999997E-2</v>
      </c>
      <c r="J38" s="35">
        <v>0</v>
      </c>
      <c r="K38" s="35">
        <f t="shared" si="0"/>
        <v>1.8571597611792996</v>
      </c>
      <c r="L38" s="35">
        <v>1.0531936386899999E-2</v>
      </c>
    </row>
    <row r="39" spans="2:12" x14ac:dyDescent="0.2">
      <c r="B39" s="19">
        <v>35</v>
      </c>
      <c r="C39" s="21" t="s">
        <v>75</v>
      </c>
      <c r="D39" s="40">
        <v>80.163640398347553</v>
      </c>
      <c r="E39" s="35">
        <v>53.315900247576806</v>
      </c>
      <c r="F39" s="35">
        <v>173.24286344190713</v>
      </c>
      <c r="G39" s="35">
        <v>46.000538280268451</v>
      </c>
      <c r="H39" s="35">
        <v>0</v>
      </c>
      <c r="I39" s="35">
        <v>1.2522</v>
      </c>
      <c r="J39" s="35">
        <v>0</v>
      </c>
      <c r="K39" s="35">
        <f t="shared" si="0"/>
        <v>353.97514236809997</v>
      </c>
      <c r="L39" s="35">
        <v>2.0415971696600965</v>
      </c>
    </row>
    <row r="40" spans="2:12" x14ac:dyDescent="0.2">
      <c r="B40" s="19">
        <v>36</v>
      </c>
      <c r="C40" s="21" t="s">
        <v>76</v>
      </c>
      <c r="D40" s="40">
        <v>0.40163347106410002</v>
      </c>
      <c r="E40" s="35">
        <v>1.8177396422563996</v>
      </c>
      <c r="F40" s="35">
        <v>7.1717139000787959</v>
      </c>
      <c r="G40" s="35">
        <v>3.6015927459597008</v>
      </c>
      <c r="H40" s="35">
        <v>0</v>
      </c>
      <c r="I40" s="35">
        <v>0</v>
      </c>
      <c r="J40" s="35">
        <v>0</v>
      </c>
      <c r="K40" s="35">
        <f t="shared" si="0"/>
        <v>12.992679759358998</v>
      </c>
      <c r="L40" s="35">
        <v>0.35798135831519995</v>
      </c>
    </row>
    <row r="41" spans="2:12" x14ac:dyDescent="0.2">
      <c r="B41" s="19">
        <v>37</v>
      </c>
      <c r="C41" s="21" t="s">
        <v>77</v>
      </c>
      <c r="D41" s="40">
        <v>135.80596479650578</v>
      </c>
      <c r="E41" s="35">
        <v>116.03897732389626</v>
      </c>
      <c r="F41" s="35">
        <v>112.01030573585348</v>
      </c>
      <c r="G41" s="35">
        <v>28.687586483415252</v>
      </c>
      <c r="H41" s="35">
        <v>0</v>
      </c>
      <c r="I41" s="35">
        <v>3.7122999999999999</v>
      </c>
      <c r="J41" s="35">
        <v>0</v>
      </c>
      <c r="K41" s="35">
        <f t="shared" si="0"/>
        <v>396.2551343396708</v>
      </c>
      <c r="L41" s="35">
        <v>3.7776924503591949</v>
      </c>
    </row>
    <row r="42" spans="2:12" ht="15" x14ac:dyDescent="0.2">
      <c r="B42" s="22" t="s">
        <v>11</v>
      </c>
      <c r="C42" s="4"/>
      <c r="D42" s="46">
        <f t="shared" ref="D42:L42" si="1">SUM(D5:D41)</f>
        <v>5012.932839946011</v>
      </c>
      <c r="E42" s="35">
        <f>SUM(E5:E41)</f>
        <v>956.411936233348</v>
      </c>
      <c r="F42" s="35">
        <f t="shared" si="1"/>
        <v>2295.8664558729743</v>
      </c>
      <c r="G42" s="35">
        <f>SUM(G5:G41)</f>
        <v>401.76573754405189</v>
      </c>
      <c r="H42" s="45">
        <f t="shared" si="1"/>
        <v>0</v>
      </c>
      <c r="I42" s="45">
        <f t="shared" si="1"/>
        <v>71.969800000000021</v>
      </c>
      <c r="J42" s="45">
        <f t="shared" si="1"/>
        <v>0</v>
      </c>
      <c r="K42" s="45">
        <f t="shared" si="1"/>
        <v>8738.9467695963867</v>
      </c>
      <c r="L42" s="35">
        <f t="shared" si="1"/>
        <v>39.01853814517537</v>
      </c>
    </row>
    <row r="43" spans="2:12" x14ac:dyDescent="0.2">
      <c r="B43" t="s">
        <v>93</v>
      </c>
    </row>
    <row r="46" spans="2:12" x14ac:dyDescent="0.2">
      <c r="D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Lloyd Serrao</cp:lastModifiedBy>
  <cp:lastPrinted>2014-03-24T10:58:12Z</cp:lastPrinted>
  <dcterms:created xsi:type="dcterms:W3CDTF">2014-01-06T04:43:23Z</dcterms:created>
  <dcterms:modified xsi:type="dcterms:W3CDTF">2017-08-09T13:35:10Z</dcterms:modified>
</cp:coreProperties>
</file>